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320" windowHeight="11895" tabRatio="842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2">Gesamtergebnisrechnung!$A$1:$D$30</definedName>
    <definedName name="_xlnm.Print_Area" localSheetId="1">GuV!$A$1:$E$34</definedName>
    <definedName name="_xlnm.Print_Area" localSheetId="0">Übersicht!$A$1:$E$46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H15" i="10" l="1"/>
  <c r="F15" i="10"/>
  <c r="E15" i="10"/>
  <c r="D15" i="10"/>
  <c r="C15" i="10"/>
  <c r="B15" i="10"/>
  <c r="G14" i="10"/>
  <c r="I14" i="10" s="1"/>
  <c r="G13" i="10"/>
  <c r="I13" i="10" s="1"/>
  <c r="G12" i="10"/>
  <c r="I12" i="10" s="1"/>
  <c r="C10" i="10"/>
  <c r="D10" i="10"/>
  <c r="E10" i="10"/>
  <c r="F10" i="10"/>
  <c r="H10" i="10"/>
  <c r="B10" i="10"/>
  <c r="D37" i="1"/>
  <c r="D36" i="1"/>
  <c r="D35" i="1"/>
  <c r="D34" i="1"/>
  <c r="D17" i="1"/>
  <c r="D15" i="1"/>
  <c r="D14" i="1"/>
  <c r="D12" i="1"/>
  <c r="D11" i="1"/>
  <c r="D10" i="1"/>
  <c r="D9" i="1"/>
  <c r="D8" i="1"/>
  <c r="D7" i="1"/>
  <c r="D6" i="1"/>
  <c r="C13" i="1"/>
  <c r="B13" i="1"/>
  <c r="B16" i="1" s="1"/>
  <c r="B18" i="1" s="1"/>
  <c r="I15" i="10" l="1"/>
  <c r="G15" i="10"/>
  <c r="D13" i="1"/>
  <c r="C16" i="1"/>
  <c r="G9" i="10"/>
  <c r="I9" i="10" s="1"/>
  <c r="G8" i="10"/>
  <c r="I8" i="10" s="1"/>
  <c r="G7" i="10"/>
  <c r="E37" i="7"/>
  <c r="D48" i="7"/>
  <c r="D50" i="7"/>
  <c r="D51" i="7" s="1"/>
  <c r="C51" i="7"/>
  <c r="C48" i="7"/>
  <c r="C23" i="7"/>
  <c r="D23" i="7"/>
  <c r="E19" i="7"/>
  <c r="E49" i="7"/>
  <c r="E47" i="7"/>
  <c r="E46" i="7"/>
  <c r="E45" i="7"/>
  <c r="E44" i="7"/>
  <c r="E43" i="7"/>
  <c r="E41" i="7"/>
  <c r="E40" i="7"/>
  <c r="E39" i="7"/>
  <c r="E38" i="7"/>
  <c r="E36" i="7"/>
  <c r="E35" i="7"/>
  <c r="E34" i="7"/>
  <c r="E32" i="7"/>
  <c r="E30" i="7"/>
  <c r="E29" i="7"/>
  <c r="E22" i="7"/>
  <c r="E21" i="7"/>
  <c r="E20" i="7"/>
  <c r="E18" i="7"/>
  <c r="E17" i="7"/>
  <c r="E16" i="7"/>
  <c r="E15" i="7"/>
  <c r="E14" i="7"/>
  <c r="E13" i="7"/>
  <c r="E12" i="7"/>
  <c r="E10" i="7"/>
  <c r="E8" i="7"/>
  <c r="E7" i="7"/>
  <c r="E6" i="7"/>
  <c r="E5" i="7"/>
  <c r="D23" i="6"/>
  <c r="D22" i="6"/>
  <c r="C19" i="6"/>
  <c r="C21" i="6"/>
  <c r="B21" i="6"/>
  <c r="B19" i="6"/>
  <c r="D20" i="6"/>
  <c r="D18" i="6"/>
  <c r="D17" i="6"/>
  <c r="D16" i="6"/>
  <c r="D15" i="6"/>
  <c r="D14" i="6"/>
  <c r="D13" i="6"/>
  <c r="D12" i="6"/>
  <c r="D11" i="6"/>
  <c r="D9" i="6"/>
  <c r="D7" i="6"/>
  <c r="D5" i="6"/>
  <c r="D8" i="6"/>
  <c r="E29" i="2"/>
  <c r="E28" i="2"/>
  <c r="E26" i="2"/>
  <c r="E25" i="2"/>
  <c r="E24" i="2"/>
  <c r="E22" i="2"/>
  <c r="E21" i="2"/>
  <c r="E20" i="2"/>
  <c r="E19" i="2"/>
  <c r="E18" i="2"/>
  <c r="E15" i="2"/>
  <c r="E14" i="2"/>
  <c r="E11" i="2"/>
  <c r="E10" i="2"/>
  <c r="E8" i="2"/>
  <c r="E6" i="2"/>
  <c r="E5" i="2"/>
  <c r="C10" i="6"/>
  <c r="D10" i="6" s="1"/>
  <c r="B10" i="6"/>
  <c r="C16" i="2"/>
  <c r="C12" i="2"/>
  <c r="C7" i="2"/>
  <c r="D16" i="2"/>
  <c r="D12" i="2"/>
  <c r="D7" i="2"/>
  <c r="E7" i="2" s="1"/>
  <c r="D39" i="1"/>
  <c r="D38" i="1"/>
  <c r="I7" i="10" l="1"/>
  <c r="I10" i="10" s="1"/>
  <c r="G10" i="10"/>
  <c r="E48" i="7"/>
  <c r="E23" i="7"/>
  <c r="D19" i="6"/>
  <c r="D21" i="6"/>
  <c r="E16" i="2"/>
  <c r="E12" i="2"/>
  <c r="C18" i="1"/>
  <c r="D18" i="1" s="1"/>
  <c r="D16" i="1"/>
  <c r="D23" i="2"/>
  <c r="E51" i="7"/>
  <c r="E50" i="7"/>
  <c r="C23" i="2"/>
  <c r="C27" i="2" s="1"/>
  <c r="C30" i="2" s="1"/>
  <c r="D5" i="1"/>
  <c r="D28" i="1"/>
  <c r="D29" i="1"/>
  <c r="D30" i="1"/>
  <c r="D27" i="1"/>
  <c r="E23" i="2" l="1"/>
  <c r="D27" i="2"/>
  <c r="E27" i="2" l="1"/>
  <c r="D30" i="2"/>
  <c r="E30" i="2" s="1"/>
</calcChain>
</file>

<file path=xl/sharedStrings.xml><?xml version="1.0" encoding="utf-8"?>
<sst xmlns="http://schemas.openxmlformats.org/spreadsheetml/2006/main" count="204" uniqueCount="147">
  <si>
    <t>Ver-</t>
  </si>
  <si>
    <t>änderung</t>
  </si>
  <si>
    <t>Notes</t>
  </si>
  <si>
    <t>(in Mio €)</t>
  </si>
  <si>
    <t>(in %)</t>
  </si>
  <si>
    <t>Zinserträge</t>
  </si>
  <si>
    <t>Zinsaufwendungen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</si>
  <si>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</si>
  <si>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</si>
  <si>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</si>
  <si>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</si>
  <si>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</si>
  <si>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</si>
  <si>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</si>
  <si>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</si>
  <si>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</si>
  <si>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</si>
  <si>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</si>
  <si>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</si>
  <si>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>Umstrukturierungsergebnis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</si>
  <si>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</si>
  <si>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</si>
  <si>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</si>
  <si>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</si>
  <si>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</si>
  <si>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</si>
  <si>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</si>
  <si>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</si>
  <si>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</si>
  <si>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Erfolgszahlen (in Mio €)</t>
  </si>
  <si>
    <t>Ergebnis vor Umstrukturierung und Steuern</t>
  </si>
  <si>
    <t>Aufwendungen für öffentliche Garantien i.V.m. Umstrukturierungen</t>
  </si>
  <si>
    <t>Kennzahlen (in %)</t>
  </si>
  <si>
    <t>Cost-Income-Ratio (CIR)</t>
  </si>
  <si>
    <t>Return-on-Equity (RoE)</t>
  </si>
  <si>
    <t>31.12.</t>
  </si>
  <si>
    <t>Bilanzzahlen (in Mio €)</t>
  </si>
  <si>
    <t>Bilanzsumme</t>
  </si>
  <si>
    <t>Kundeneinlagen</t>
  </si>
  <si>
    <t>Kundenkredite</t>
  </si>
  <si>
    <t>Eigenkapital</t>
  </si>
  <si>
    <t>Regulatorische Kennzahlen</t>
  </si>
  <si>
    <t>NORD/LB Ratings (langfristig/kurzfristig/individuell)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</si>
  <si>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</si>
  <si>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</si>
  <si>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</si>
  <si>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</si>
  <si>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</si>
  <si>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</si>
  <si>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</si>
  <si>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</si>
  <si>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Gezeichnetes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</si>
  <si>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</si>
  <si>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</si>
  <si>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</si>
  <si>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</si>
  <si>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</si>
  <si>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</si>
  <si>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</si>
  <si>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</si>
  <si>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</si>
  <si>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</si>
  <si>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</si>
  <si>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</si>
  <si>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</si>
  <si>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</si>
  <si>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</si>
  <si>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Ausgleichsposten für im Portfolio-Fair-Value-Hedge</t>
  </si>
  <si>
    <t>abgesicherte Finanzinstrumente</t>
  </si>
  <si>
    <t xml:space="preserve">Erfolgswirksam zum Fair Value bewertete </t>
  </si>
  <si>
    <t>finanzielle Vermögenswerte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</si>
  <si>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</si>
  <si>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</si>
  <si>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</si>
  <si>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</si>
  <si>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</si>
  <si>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</si>
  <si>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</si>
  <si>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</si>
  <si>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</si>
  <si>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</si>
  <si>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</si>
  <si>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</si>
  <si>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</si>
  <si>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</si>
  <si>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</si>
  <si>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</si>
  <si>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</si>
  <si>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</si>
  <si>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</si>
  <si>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</si>
  <si>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</si>
  <si>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</si>
  <si>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</si>
  <si>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</si>
  <si>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</si>
  <si>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</si>
  <si>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 xml:space="preserve">finanzielle Verpflichtungen 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</si>
  <si>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</si>
  <si>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</si>
  <si>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</si>
  <si>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</si>
  <si>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</si>
  <si>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</si>
  <si>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 xml:space="preserve"> Fitch Ratings A / F1 / bbb-</t>
  </si>
  <si>
    <t>NORD/LB Konzern - Gewinn- und Verlustrechnung</t>
  </si>
  <si>
    <t>Laufende Ertragsteuerverpflichtungen</t>
  </si>
  <si>
    <t>1.1.-31.12.</t>
  </si>
  <si>
    <t>herr-</t>
  </si>
  <si>
    <t>schende</t>
  </si>
  <si>
    <t>eigen-</t>
  </si>
  <si>
    <t>kapital</t>
  </si>
  <si>
    <t>Änderungen des Konsolidierungskreises</t>
  </si>
  <si>
    <t>Eigenkapitalveränderungsrechnung</t>
  </si>
  <si>
    <t>Veränderung (in %)</t>
  </si>
  <si>
    <t>Aufwendungen für öffentliche Garantien in Verbindung mit Umstrukturierungen</t>
  </si>
  <si>
    <t>Ergebnis aus erfolgswirksam zum Fair Value bewerteten Finanzinstrumenten</t>
  </si>
  <si>
    <t>Ergebnis aus erfolgswirksam zum Fair Value bewerteten Finanzinstrumenten einschließlich Hedge Accounting</t>
  </si>
  <si>
    <t>2014</t>
  </si>
  <si>
    <t>Gesamtkapitalquote (in %)</t>
  </si>
  <si>
    <t>Hartes Kernkapital (in Mio €)</t>
  </si>
  <si>
    <t>Gesamtkernkapital (in Mio €)</t>
  </si>
  <si>
    <t>Ergänzungskapital (in Mio €)</t>
  </si>
  <si>
    <t>Eigenmittel</t>
  </si>
  <si>
    <t>Gesamtrisikobetrag</t>
  </si>
  <si>
    <t>Zum Verkauf bestimmte Vermögenswerte</t>
  </si>
  <si>
    <t>Zum Verkauf bestimmte Passiva</t>
  </si>
  <si>
    <t>Eigenkapital zum 1.1.2014</t>
  </si>
  <si>
    <t>2015</t>
  </si>
  <si>
    <r>
      <t>2014</t>
    </r>
    <r>
      <rPr>
        <vertAlign val="superscript"/>
        <sz val="10"/>
        <rFont val="Arial"/>
        <family val="2"/>
      </rPr>
      <t>1)</t>
    </r>
  </si>
  <si>
    <t>Kernkapitalquote (in %)</t>
  </si>
  <si>
    <t>Moody’s A3 / P-2 / D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</si>
  <si>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(3) Anpassung der Vorjahreszahlen.</t>
    </r>
  </si>
  <si>
    <t>Aufgrund von Rundungen können sich im vorliegenden Bericht bei Summenbildungen und bei der Berechnung von Prozentangaben geringfügige Abweichungen ergeben.</t>
  </si>
  <si>
    <t>Neubewertung der Nettoverbindlichkeit aus
leistungsorientierten Pensionsplänen</t>
  </si>
  <si>
    <t>Nach der Equity-Methode bilanzierte Anteile an Unternehmen-
Anteil am Sonstigen Ergebnis</t>
  </si>
  <si>
    <t>Sonstiges Ergebnis, das in Folgeperioden unter bestimmten Bedingungen in die Gewinn-und-Verlust-Rechnung umgegliedert wird</t>
  </si>
  <si>
    <t>Umgliederung aufgrund von Gewinn-/ Verlustrealisierungen</t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</si>
  <si>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Die Vorjahreswerte wurden angepasst, siehe hierzu Note (3) Anpassung der Vorjahreszahlen.</t>
    </r>
  </si>
  <si>
    <t>Nach der Equity-Methode bilanzierte Anteile an Unternehmen–
Anteil am Sonstigen Ergebnis</t>
  </si>
  <si>
    <t>31.3.</t>
  </si>
  <si>
    <t>1.1.-31.3.</t>
  </si>
  <si>
    <t>Eigenkapital zum 1.1.2015</t>
  </si>
  <si>
    <t>Transaktionen mit den Eigentümern</t>
  </si>
  <si>
    <t>Eigenkapital zum 31.3.2015</t>
  </si>
  <si>
    <t>Angepasstes Gesamtergebnis der Periode</t>
  </si>
  <si>
    <t>Eigenkapital zum 31.3.2014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</si>
</sst>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0.0"/>
    <numFmt numFmtId="166" formatCode="#,##0.0;\-#,##0.0;\-"/>
    <numFmt numFmtId="167" formatCode="#,##0\ ;\(#,##0\)"/>
    <numFmt numFmtId="168" formatCode="#,##0.00_ ;[Red]\-#,##0.00;\-"/>
    <numFmt numFmtId="169" formatCode="_-* #,##0.00\ [$€]_-;\-* #,##0.00\ [$€]_-;_-* &quot;-&quot;??\ [$€]_-;_-@_-"/>
    <numFmt numFmtId="170" formatCode="[&gt;0]General"/>
    <numFmt numFmtId="171" formatCode="#,##0_ ;\-#,##0\ "/>
    <numFmt numFmtId="172" formatCode="[$-407]d/\ mmmm\ yyyy;@"/>
    <numFmt numFmtId="173" formatCode="_-* #,##0\ _€_-;\-* #,##0\ _€_-;_-* &quot;-&quot;??\ _€_-;_-@_-"/>
    <numFmt numFmtId="174" formatCode="_-* #,##0.00\ _D_M_-;\-* #,##0.00\ _D_M_-;_-* &quot;-&quot;??\ _D_M_-;_-@_-"/>
    <numFmt numFmtId="175" formatCode="_-* #,##0.00_-;\-* #,##0.00_-;_-* \-??_-;_-@_-"/>
    <numFmt numFmtId="176" formatCode="_-* #,##0.00_-;\-* #,##0.00_-;_-* &quot;-&quot;??_-;_-@_-"/>
  </numFmts>
  <fonts count="13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indexed="19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vertAlign val="superscript"/>
      <sz val="8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</fills>
  <borders count="5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8" fontId="4" fillId="7" borderId="9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5" borderId="15"/>
    <xf numFmtId="0" fontId="2" fillId="5" borderId="15"/>
    <xf numFmtId="0" fontId="2" fillId="5" borderId="15"/>
    <xf numFmtId="0" fontId="2" fillId="18" borderId="16"/>
    <xf numFmtId="0" fontId="2" fillId="18" borderId="16"/>
    <xf numFmtId="0" fontId="2" fillId="18" borderId="16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4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7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8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9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2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21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2" applyNumberFormat="0" applyFill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12" fillId="6" borderId="0">
      <alignment vertical="center"/>
    </xf>
    <xf numFmtId="0" fontId="28" fillId="6" borderId="23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6" fillId="63" borderId="24">
      <alignment vertical="center"/>
    </xf>
    <xf numFmtId="49" fontId="29" fillId="64" borderId="24">
      <alignment vertical="center"/>
    </xf>
    <xf numFmtId="49" fontId="26" fillId="18" borderId="24">
      <alignment vertical="center"/>
    </xf>
    <xf numFmtId="0" fontId="30" fillId="65" borderId="25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9" fillId="45" borderId="0" applyNumberFormat="0" applyBorder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4" fillId="0" borderId="29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30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37" fillId="56" borderId="19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3" applyNumberFormat="0" applyProtection="0">
      <alignment horizontal="left" vertical="center" indent="1"/>
    </xf>
    <xf numFmtId="4" fontId="4" fillId="27" borderId="33" applyNumberFormat="0" applyProtection="0">
      <alignment horizontal="left" vertical="center" indent="1"/>
    </xf>
    <xf numFmtId="4" fontId="4" fillId="27" borderId="33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1" fillId="27" borderId="35" applyBorder="0"/>
    <xf numFmtId="4" fontId="12" fillId="67" borderId="32" applyNumberFormat="0" applyProtection="0">
      <alignment vertical="center"/>
    </xf>
    <xf numFmtId="4" fontId="38" fillId="7" borderId="23" applyNumberFormat="0" applyProtection="0">
      <alignment vertical="center"/>
    </xf>
    <xf numFmtId="4" fontId="12" fillId="24" borderId="32" applyNumberFormat="0" applyProtection="0">
      <alignment horizontal="left" vertical="center" indent="1"/>
    </xf>
    <xf numFmtId="0" fontId="12" fillId="67" borderId="3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2" applyNumberFormat="0" applyProtection="0">
      <alignment horizontal="left" vertical="top" indent="1"/>
    </xf>
    <xf numFmtId="4" fontId="40" fillId="72" borderId="33" applyNumberFormat="0" applyProtection="0">
      <alignment horizontal="left" vertical="center" indent="1"/>
    </xf>
    <xf numFmtId="0" fontId="2" fillId="73" borderId="23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3" applyFont="0" applyProtection="0">
      <alignment horizontal="right"/>
    </xf>
    <xf numFmtId="170" fontId="4" fillId="5" borderId="23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6" applyFont="0" applyProtection="0">
      <alignment horizontal="right"/>
    </xf>
    <xf numFmtId="0" fontId="4" fillId="75" borderId="23" applyNumberFormat="0" applyFont="0" applyAlignment="0" applyProtection="0"/>
    <xf numFmtId="0" fontId="26" fillId="61" borderId="23">
      <alignment vertical="center"/>
    </xf>
    <xf numFmtId="0" fontId="42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20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8" fontId="4" fillId="7" borderId="9"/>
    <xf numFmtId="168" fontId="4" fillId="7" borderId="9"/>
    <xf numFmtId="168" fontId="4" fillId="7" borderId="9"/>
    <xf numFmtId="168" fontId="4" fillId="7" borderId="9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6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62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6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62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2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6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62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63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63" fillId="28" borderId="0" applyNumberFormat="0" applyBorder="0" applyAlignment="0" applyProtection="0"/>
    <xf numFmtId="0" fontId="15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63" fillId="21" borderId="0" applyNumberFormat="0" applyBorder="0" applyAlignment="0" applyProtection="0"/>
    <xf numFmtId="0" fontId="15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63" fillId="22" borderId="0" applyNumberFormat="0" applyBorder="0" applyAlignment="0" applyProtection="0"/>
    <xf numFmtId="0" fontId="15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63" fillId="29" borderId="0" applyNumberFormat="0" applyBorder="0" applyAlignment="0" applyProtection="0"/>
    <xf numFmtId="0" fontId="15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63" fillId="30" borderId="0" applyNumberFormat="0" applyBorder="0" applyAlignment="0" applyProtection="0"/>
    <xf numFmtId="0" fontId="15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63" fillId="31" borderId="0" applyNumberFormat="0" applyBorder="0" applyAlignment="0" applyProtection="0"/>
    <xf numFmtId="0" fontId="15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63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61" fillId="79" borderId="0" applyNumberFormat="0" applyBorder="0" applyAlignment="0" applyProtection="0"/>
    <xf numFmtId="0" fontId="6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61" fillId="89" borderId="0" applyNumberFormat="0" applyBorder="0" applyAlignment="0" applyProtection="0"/>
    <xf numFmtId="0" fontId="61" fillId="89" borderId="0" applyNumberFormat="0" applyBorder="0" applyAlignment="0" applyProtection="0"/>
    <xf numFmtId="0" fontId="63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61" fillId="80" borderId="0" applyNumberFormat="0" applyBorder="0" applyAlignment="0" applyProtection="0"/>
    <xf numFmtId="0" fontId="63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3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63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61" fillId="81" borderId="0" applyNumberFormat="0" applyBorder="0" applyAlignment="0" applyProtection="0"/>
    <xf numFmtId="0" fontId="63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63" fillId="55" borderId="0" applyNumberFormat="0" applyBorder="0" applyAlignment="0" applyProtection="0"/>
    <xf numFmtId="0" fontId="63" fillId="55" borderId="0" applyNumberFormat="0" applyBorder="0" applyAlignment="0" applyProtection="0"/>
    <xf numFmtId="0" fontId="63" fillId="55" borderId="0" applyNumberFormat="0" applyBorder="0" applyAlignment="0" applyProtection="0"/>
    <xf numFmtId="0" fontId="63" fillId="55" borderId="0" applyNumberFormat="0" applyBorder="0" applyAlignment="0" applyProtection="0"/>
    <xf numFmtId="0" fontId="64" fillId="24" borderId="19" applyNumberFormat="0" applyAlignment="0" applyProtection="0"/>
    <xf numFmtId="0" fontId="37" fillId="56" borderId="19" applyNumberFormat="0" applyAlignment="0" applyProtection="0"/>
    <xf numFmtId="0" fontId="37" fillId="24" borderId="19" applyNumberFormat="0" applyAlignment="0" applyProtection="0"/>
    <xf numFmtId="0" fontId="17" fillId="24" borderId="19" applyNumberFormat="0" applyAlignment="0" applyProtection="0"/>
    <xf numFmtId="0" fontId="17" fillId="24" borderId="19" applyNumberFormat="0" applyAlignment="0" applyProtection="0"/>
    <xf numFmtId="0" fontId="37" fillId="56" borderId="19" applyNumberFormat="0" applyAlignment="0" applyProtection="0"/>
    <xf numFmtId="0" fontId="37" fillId="56" borderId="19" applyNumberFormat="0" applyAlignment="0" applyProtection="0"/>
    <xf numFmtId="0" fontId="17" fillId="24" borderId="19" applyNumberFormat="0" applyAlignment="0" applyProtection="0"/>
    <xf numFmtId="0" fontId="59" fillId="16" borderId="43" applyNumberFormat="0" applyAlignment="0" applyProtection="0"/>
    <xf numFmtId="0" fontId="59" fillId="16" borderId="43" applyNumberFormat="0" applyAlignment="0" applyProtection="0"/>
    <xf numFmtId="0" fontId="64" fillId="24" borderId="19" applyNumberFormat="0" applyAlignment="0" applyProtection="0"/>
    <xf numFmtId="0" fontId="37" fillId="24" borderId="19" applyNumberFormat="0" applyAlignment="0" applyProtection="0"/>
    <xf numFmtId="0" fontId="17" fillId="24" borderId="19" applyNumberFormat="0" applyAlignment="0" applyProtection="0"/>
    <xf numFmtId="0" fontId="64" fillId="24" borderId="19" applyNumberFormat="0" applyAlignment="0" applyProtection="0"/>
    <xf numFmtId="0" fontId="64" fillId="24" borderId="19" applyNumberFormat="0" applyAlignment="0" applyProtection="0"/>
    <xf numFmtId="0" fontId="64" fillId="24" borderId="19" applyNumberFormat="0" applyAlignment="0" applyProtection="0"/>
    <xf numFmtId="0" fontId="64" fillId="24" borderId="19" applyNumberFormat="0" applyAlignment="0" applyProtection="0"/>
    <xf numFmtId="0" fontId="65" fillId="9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67" fillId="41" borderId="0" applyNumberFormat="0" applyBorder="0" applyAlignment="0" applyProtection="0"/>
    <xf numFmtId="0" fontId="18" fillId="52" borderId="0" applyNumberFormat="0" applyBorder="0" applyAlignment="0" applyProtection="0"/>
    <xf numFmtId="0" fontId="65" fillId="9" borderId="0" applyNumberFormat="0" applyBorder="0" applyAlignment="0" applyProtection="0"/>
    <xf numFmtId="0" fontId="68" fillId="24" borderId="21" applyNumberFormat="0" applyAlignment="0" applyProtection="0"/>
    <xf numFmtId="0" fontId="69" fillId="24" borderId="21" applyNumberFormat="0" applyAlignment="0" applyProtection="0"/>
    <xf numFmtId="0" fontId="19" fillId="56" borderId="1" applyNumberFormat="0" applyAlignment="0" applyProtection="0"/>
    <xf numFmtId="0" fontId="70" fillId="24" borderId="21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9" fillId="24" borderId="21" applyNumberFormat="0" applyAlignment="0" applyProtection="0"/>
    <xf numFmtId="0" fontId="69" fillId="24" borderId="21" applyNumberFormat="0" applyAlignment="0" applyProtection="0"/>
    <xf numFmtId="0" fontId="68" fillId="24" borderId="2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70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36" fillId="10" borderId="0" applyNumberFormat="0" applyBorder="0" applyAlignment="0" applyProtection="0"/>
    <xf numFmtId="0" fontId="71" fillId="24" borderId="21" applyNumberFormat="0" applyAlignment="0" applyProtection="0"/>
    <xf numFmtId="0" fontId="72" fillId="24" borderId="21" applyNumberFormat="0" applyAlignment="0" applyProtection="0">
      <alignment vertical="center"/>
    </xf>
    <xf numFmtId="0" fontId="73" fillId="91" borderId="21" applyNumberFormat="0" applyAlignment="0" applyProtection="0"/>
    <xf numFmtId="0" fontId="19" fillId="56" borderId="1" applyNumberFormat="0" applyAlignment="0" applyProtection="0"/>
    <xf numFmtId="0" fontId="71" fillId="24" borderId="21" applyNumberFormat="0" applyAlignment="0" applyProtection="0"/>
    <xf numFmtId="0" fontId="70" fillId="24" borderId="21" applyNumberFormat="0" applyAlignment="0" applyProtection="0"/>
    <xf numFmtId="0" fontId="20" fillId="76" borderId="20" applyNumberFormat="0" applyAlignment="0" applyProtection="0"/>
    <xf numFmtId="0" fontId="74" fillId="0" borderId="46" applyNumberFormat="0" applyFill="0" applyAlignment="0" applyProtection="0"/>
    <xf numFmtId="0" fontId="75" fillId="76" borderId="20" applyNumberFormat="0" applyAlignment="0" applyProtection="0"/>
    <xf numFmtId="0" fontId="76" fillId="76" borderId="20" applyNumberFormat="0" applyAlignment="0" applyProtection="0">
      <alignment vertical="center"/>
    </xf>
    <xf numFmtId="0" fontId="20" fillId="48" borderId="20" applyNumberFormat="0" applyAlignment="0" applyProtection="0"/>
    <xf numFmtId="0" fontId="20" fillId="47" borderId="20" applyNumberFormat="0" applyAlignment="0" applyProtection="0"/>
    <xf numFmtId="0" fontId="75" fillId="76" borderId="20" applyNumberFormat="0" applyAlignment="0" applyProtection="0"/>
    <xf numFmtId="0" fontId="38" fillId="13" borderId="21" applyNumberFormat="0" applyAlignment="0" applyProtection="0"/>
    <xf numFmtId="0" fontId="35" fillId="53" borderId="1" applyNumberFormat="0" applyAlignment="0" applyProtection="0"/>
    <xf numFmtId="0" fontId="77" fillId="13" borderId="21" applyNumberFormat="0" applyAlignment="0" applyProtection="0"/>
    <xf numFmtId="0" fontId="21" fillId="13" borderId="21" applyNumberFormat="0" applyAlignment="0" applyProtection="0"/>
    <xf numFmtId="0" fontId="21" fillId="13" borderId="21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21" applyNumberFormat="0" applyAlignment="0" applyProtection="0"/>
    <xf numFmtId="0" fontId="58" fillId="77" borderId="1" applyNumberFormat="0" applyAlignment="0" applyProtection="0"/>
    <xf numFmtId="0" fontId="58" fillId="77" borderId="1" applyNumberFormat="0" applyAlignment="0" applyProtection="0"/>
    <xf numFmtId="0" fontId="38" fillId="13" borderId="21" applyNumberFormat="0" applyAlignment="0" applyProtection="0"/>
    <xf numFmtId="0" fontId="77" fillId="13" borderId="21" applyNumberFormat="0" applyAlignment="0" applyProtection="0"/>
    <xf numFmtId="0" fontId="21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8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7" fillId="13" borderId="21" applyNumberFormat="0" applyAlignment="0" applyProtection="0"/>
    <xf numFmtId="0" fontId="39" fillId="0" borderId="22" applyNumberFormat="0" applyFill="0" applyAlignment="0" applyProtection="0"/>
    <xf numFmtId="0" fontId="22" fillId="0" borderId="37" applyNumberFormat="0" applyFill="0" applyAlignment="0" applyProtection="0"/>
    <xf numFmtId="0" fontId="22" fillId="0" borderId="22" applyNumberFormat="0" applyFill="0" applyAlignment="0" applyProtection="0"/>
    <xf numFmtId="0" fontId="79" fillId="0" borderId="22" applyNumberFormat="0" applyFill="0" applyAlignment="0" applyProtection="0"/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2" fillId="0" borderId="37" applyNumberFormat="0" applyFill="0" applyAlignment="0" applyProtection="0"/>
    <xf numFmtId="0" fontId="22" fillId="0" borderId="22" applyNumberFormat="0" applyFill="0" applyAlignment="0" applyProtection="0"/>
    <xf numFmtId="0" fontId="22" fillId="0" borderId="37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23" fillId="0" borderId="22" applyNumberFormat="0" applyFill="0" applyAlignment="0" applyProtection="0"/>
    <xf numFmtId="0" fontId="50" fillId="0" borderId="45" applyNumberFormat="0" applyFill="0" applyAlignment="0" applyProtection="0"/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86" fillId="10" borderId="0" applyNumberFormat="0" applyBorder="0" applyAlignment="0" applyProtection="0"/>
    <xf numFmtId="0" fontId="87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6" fillId="10" borderId="0" applyNumberFormat="0" applyBorder="0" applyAlignment="0" applyProtection="0"/>
    <xf numFmtId="0" fontId="88" fillId="10" borderId="0" applyNumberFormat="0" applyBorder="0" applyAlignment="0" applyProtection="0"/>
    <xf numFmtId="0" fontId="89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8" fillId="10" borderId="0" applyNumberFormat="0" applyBorder="0" applyAlignment="0" applyProtection="0"/>
    <xf numFmtId="0" fontId="90" fillId="15" borderId="0" applyNumberFormat="0" applyBorder="0" applyAlignment="0" applyProtection="0"/>
    <xf numFmtId="0" fontId="90" fillId="15" borderId="0" applyNumberFormat="0" applyBorder="0" applyAlignment="0" applyProtection="0"/>
    <xf numFmtId="0" fontId="90" fillId="15" borderId="0" applyNumberFormat="0" applyBorder="0" applyAlignment="0" applyProtection="0"/>
    <xf numFmtId="0" fontId="36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43" fillId="0" borderId="38" applyNumberFormat="0" applyFill="0" applyAlignment="0" applyProtection="0"/>
    <xf numFmtId="0" fontId="91" fillId="0" borderId="38" applyNumberFormat="0" applyFill="0" applyAlignment="0" applyProtection="0">
      <alignment vertical="center"/>
    </xf>
    <xf numFmtId="0" fontId="32" fillId="0" borderId="2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92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/>
    <xf numFmtId="0" fontId="33" fillId="0" borderId="28" applyNumberFormat="0" applyFill="0" applyAlignment="0" applyProtection="0"/>
    <xf numFmtId="0" fontId="44" fillId="0" borderId="39" applyNumberFormat="0" applyFill="0" applyAlignment="0" applyProtection="0"/>
    <xf numFmtId="0" fontId="93" fillId="0" borderId="47" applyNumberFormat="0" applyFill="0" applyAlignment="0" applyProtection="0"/>
    <xf numFmtId="0" fontId="94" fillId="0" borderId="47" applyNumberFormat="0" applyFill="0" applyAlignment="0" applyProtection="0">
      <alignment vertical="center"/>
    </xf>
    <xf numFmtId="0" fontId="34" fillId="0" borderId="48" applyNumberFormat="0" applyFill="0" applyAlignment="0" applyProtection="0"/>
    <xf numFmtId="0" fontId="34" fillId="0" borderId="29" applyNumberFormat="0" applyFill="0" applyAlignment="0" applyProtection="0"/>
    <xf numFmtId="0" fontId="93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9" borderId="0" applyNumberFormat="0" applyBorder="0" applyAlignment="0" applyProtection="0"/>
    <xf numFmtId="0" fontId="98" fillId="13" borderId="21" applyNumberFormat="0" applyAlignment="0" applyProtection="0"/>
    <xf numFmtId="0" fontId="99" fillId="13" borderId="21" applyNumberFormat="0" applyAlignment="0" applyProtection="0">
      <alignment vertical="center"/>
    </xf>
    <xf numFmtId="0" fontId="35" fillId="53" borderId="21" applyNumberFormat="0" applyAlignment="0" applyProtection="0"/>
    <xf numFmtId="0" fontId="35" fillId="53" borderId="1" applyNumberFormat="0" applyAlignment="0" applyProtection="0"/>
    <xf numFmtId="0" fontId="98" fillId="13" borderId="2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0" fillId="0" borderId="46" applyNumberFormat="0" applyFill="0" applyAlignment="0" applyProtection="0"/>
    <xf numFmtId="0" fontId="101" fillId="0" borderId="46" applyNumberFormat="0" applyFill="0" applyAlignment="0" applyProtection="0">
      <alignment vertical="center"/>
    </xf>
    <xf numFmtId="0" fontId="102" fillId="0" borderId="49" applyNumberFormat="0" applyFill="0" applyAlignment="0" applyProtection="0"/>
    <xf numFmtId="0" fontId="36" fillId="0" borderId="30" applyNumberFormat="0" applyFill="0" applyAlignment="0" applyProtection="0"/>
    <xf numFmtId="0" fontId="100" fillId="0" borderId="46" applyNumberFormat="0" applyFill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03" fillId="68" borderId="0" applyNumberFormat="0" applyBorder="0" applyAlignment="0" applyProtection="0"/>
    <xf numFmtId="0" fontId="104" fillId="68" borderId="0" applyNumberFormat="0" applyBorder="0" applyAlignment="0" applyProtection="0"/>
    <xf numFmtId="0" fontId="103" fillId="68" borderId="0" applyNumberFormat="0" applyBorder="0" applyAlignment="0" applyProtection="0"/>
    <xf numFmtId="0" fontId="103" fillId="53" borderId="0" applyNumberFormat="0" applyBorder="0" applyAlignment="0" applyProtection="0"/>
    <xf numFmtId="0" fontId="105" fillId="68" borderId="0" applyNumberFormat="0" applyBorder="0" applyAlignment="0" applyProtection="0"/>
    <xf numFmtId="0" fontId="103" fillId="68" borderId="0" applyNumberFormat="0" applyBorder="0" applyAlignment="0" applyProtection="0"/>
    <xf numFmtId="0" fontId="105" fillId="68" borderId="0" applyNumberFormat="0" applyBorder="0" applyAlignment="0" applyProtection="0"/>
    <xf numFmtId="0" fontId="105" fillId="68" borderId="0" applyNumberFormat="0" applyBorder="0" applyAlignment="0" applyProtection="0"/>
    <xf numFmtId="0" fontId="103" fillId="68" borderId="0" applyNumberFormat="0" applyBorder="0" applyAlignment="0" applyProtection="0"/>
    <xf numFmtId="0" fontId="106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6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7" fillId="0" borderId="0"/>
    <xf numFmtId="0" fontId="10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9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52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9" fillId="78" borderId="50" applyNumberFormat="0" applyFont="0" applyAlignment="0" applyProtection="0"/>
    <xf numFmtId="0" fontId="4" fillId="67" borderId="31" applyNumberFormat="0" applyFont="0" applyAlignment="0" applyProtection="0"/>
    <xf numFmtId="0" fontId="9" fillId="78" borderId="50" applyNumberFormat="0" applyFont="0" applyAlignment="0" applyProtection="0"/>
    <xf numFmtId="0" fontId="9" fillId="78" borderId="50" applyNumberFormat="0" applyFont="0" applyAlignment="0" applyProtection="0"/>
    <xf numFmtId="0" fontId="9" fillId="78" borderId="50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110" fillId="24" borderId="19" applyNumberFormat="0" applyAlignment="0" applyProtection="0"/>
    <xf numFmtId="0" fontId="111" fillId="24" borderId="19" applyNumberFormat="0" applyAlignment="0" applyProtection="0">
      <alignment vertical="center"/>
    </xf>
    <xf numFmtId="0" fontId="37" fillId="91" borderId="19" applyNumberFormat="0" applyAlignment="0" applyProtection="0"/>
    <xf numFmtId="0" fontId="37" fillId="56" borderId="19" applyNumberFormat="0" applyAlignment="0" applyProtection="0"/>
    <xf numFmtId="0" fontId="110" fillId="24" borderId="19" applyNumberFormat="0" applyAlignment="0" applyProtection="0"/>
    <xf numFmtId="9" fontId="4" fillId="0" borderId="0" applyFont="0" applyFill="0" applyBorder="0" applyAlignment="0" applyProtection="0"/>
    <xf numFmtId="0" fontId="37" fillId="24" borderId="19" applyNumberFormat="0" applyAlignment="0" applyProtection="0"/>
    <xf numFmtId="4" fontId="2" fillId="68" borderId="1" applyNumberFormat="0" applyProtection="0">
      <alignment vertical="center"/>
    </xf>
    <xf numFmtId="4" fontId="79" fillId="68" borderId="32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12" fillId="68" borderId="32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9" fillId="68" borderId="32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9" fillId="68" borderId="3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9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2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2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10" fillId="42" borderId="32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2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2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2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2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2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2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3" applyNumberFormat="0" applyProtection="0">
      <alignment horizontal="left" vertical="center" indent="1"/>
    </xf>
    <xf numFmtId="4" fontId="79" fillId="70" borderId="51" applyNumberFormat="0" applyProtection="0">
      <alignment horizontal="left" vertical="center" indent="1"/>
    </xf>
    <xf numFmtId="4" fontId="2" fillId="70" borderId="33" applyNumberFormat="0" applyProtection="0">
      <alignment horizontal="left" vertical="center" indent="1"/>
    </xf>
    <xf numFmtId="4" fontId="2" fillId="70" borderId="33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13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2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3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3" applyNumberFormat="0" applyProtection="0">
      <alignment horizontal="left" vertical="center" indent="1"/>
    </xf>
    <xf numFmtId="4" fontId="2" fillId="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2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4" fillId="27" borderId="32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2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4" fillId="14" borderId="32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2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4" fillId="2" borderId="32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2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4" fillId="4" borderId="32" applyNumberFormat="0" applyProtection="0">
      <alignment horizontal="left" vertical="top" indent="1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4" fillId="71" borderId="23" applyNumberFormat="0">
      <protection locked="0"/>
    </xf>
    <xf numFmtId="4" fontId="10" fillId="67" borderId="32" applyNumberFormat="0" applyProtection="0">
      <alignment vertical="center"/>
    </xf>
    <xf numFmtId="4" fontId="114" fillId="67" borderId="32" applyNumberFormat="0" applyProtection="0">
      <alignment vertical="center"/>
    </xf>
    <xf numFmtId="4" fontId="10" fillId="67" borderId="32" applyNumberFormat="0" applyProtection="0">
      <alignment horizontal="left" vertical="center" indent="1"/>
    </xf>
    <xf numFmtId="0" fontId="10" fillId="67" borderId="3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2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14" fillId="4" borderId="32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2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2" applyNumberFormat="0" applyProtection="0">
      <alignment horizontal="left" vertical="top" indent="1"/>
    </xf>
    <xf numFmtId="4" fontId="115" fillId="72" borderId="0" applyNumberFormat="0" applyProtection="0">
      <alignment horizontal="left" vertical="center" indent="1"/>
    </xf>
    <xf numFmtId="0" fontId="2" fillId="73" borderId="23"/>
    <xf numFmtId="0" fontId="2" fillId="73" borderId="23"/>
    <xf numFmtId="0" fontId="2" fillId="73" borderId="23"/>
    <xf numFmtId="4" fontId="53" fillId="4" borderId="32" applyNumberFormat="0" applyProtection="0">
      <alignment horizontal="right" vertical="center"/>
    </xf>
    <xf numFmtId="0" fontId="116" fillId="9" borderId="0" applyNumberFormat="0" applyBorder="0" applyAlignment="0" applyProtection="0"/>
    <xf numFmtId="0" fontId="117" fillId="9" borderId="0" applyNumberFormat="0" applyBorder="0" applyAlignment="0" applyProtection="0"/>
    <xf numFmtId="0" fontId="18" fillId="52" borderId="0" applyNumberFormat="0" applyBorder="0" applyAlignment="0" applyProtection="0"/>
    <xf numFmtId="0" fontId="97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7" fillId="9" borderId="0" applyNumberFormat="0" applyBorder="0" applyAlignment="0" applyProtection="0"/>
    <xf numFmtId="0" fontId="117" fillId="9" borderId="0" applyNumberFormat="0" applyBorder="0" applyAlignment="0" applyProtection="0"/>
    <xf numFmtId="0" fontId="116" fillId="9" borderId="0" applyNumberFormat="0" applyBorder="0" applyAlignment="0" applyProtection="0"/>
    <xf numFmtId="0" fontId="118" fillId="95" borderId="0" applyNumberFormat="0" applyBorder="0" applyAlignment="0" applyProtection="0"/>
    <xf numFmtId="0" fontId="118" fillId="95" borderId="0" applyNumberFormat="0" applyBorder="0" applyAlignment="0" applyProtection="0"/>
    <xf numFmtId="0" fontId="118" fillId="95" borderId="0" applyNumberFormat="0" applyBorder="0" applyAlignment="0" applyProtection="0"/>
    <xf numFmtId="0" fontId="97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9" fillId="0" borderId="0"/>
    <xf numFmtId="0" fontId="2" fillId="74" borderId="0"/>
    <xf numFmtId="0" fontId="4" fillId="0" borderId="0"/>
    <xf numFmtId="0" fontId="4" fillId="0" borderId="0"/>
    <xf numFmtId="0" fontId="119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2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2" fillId="0" borderId="38" applyNumberFormat="0" applyFill="0" applyAlignment="0" applyProtection="0"/>
    <xf numFmtId="0" fontId="123" fillId="0" borderId="39" applyNumberFormat="0" applyFill="0" applyAlignment="0" applyProtection="0"/>
    <xf numFmtId="0" fontId="78" fillId="0" borderId="47" applyNumberFormat="0" applyFill="0" applyAlignment="0" applyProtection="0"/>
    <xf numFmtId="0" fontId="79" fillId="0" borderId="22" applyNumberFormat="0" applyFill="0" applyAlignment="0" applyProtection="0"/>
    <xf numFmtId="0" fontId="124" fillId="0" borderId="22" applyNumberFormat="0" applyFill="0" applyAlignment="0" applyProtection="0">
      <alignment vertical="center"/>
    </xf>
    <xf numFmtId="0" fontId="22" fillId="0" borderId="37" applyNumberFormat="0" applyFill="0" applyAlignment="0" applyProtection="0"/>
    <xf numFmtId="0" fontId="122" fillId="0" borderId="38" applyNumberFormat="0" applyFill="0" applyAlignment="0" applyProtection="0"/>
    <xf numFmtId="0" fontId="43" fillId="0" borderId="38" applyNumberFormat="0" applyFill="0" applyAlignment="0" applyProtection="0"/>
    <xf numFmtId="0" fontId="43" fillId="0" borderId="38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125" fillId="0" borderId="41" applyNumberFormat="0" applyFill="0" applyAlignment="0" applyProtection="0"/>
    <xf numFmtId="0" fontId="125" fillId="0" borderId="41" applyNumberFormat="0" applyFill="0" applyAlignment="0" applyProtection="0"/>
    <xf numFmtId="0" fontId="122" fillId="0" borderId="38" applyNumberFormat="0" applyFill="0" applyAlignment="0" applyProtection="0"/>
    <xf numFmtId="0" fontId="43" fillId="0" borderId="38" applyNumberFormat="0" applyFill="0" applyAlignment="0" applyProtection="0"/>
    <xf numFmtId="0" fontId="32" fillId="0" borderId="2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3" fillId="0" borderId="39" applyNumberFormat="0" applyFill="0" applyAlignment="0" applyProtection="0"/>
    <xf numFmtId="0" fontId="44" fillId="0" borderId="39" applyNumberFormat="0" applyFill="0" applyAlignment="0" applyProtection="0"/>
    <xf numFmtId="0" fontId="44" fillId="0" borderId="39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126" fillId="0" borderId="42" applyNumberFormat="0" applyFill="0" applyAlignment="0" applyProtection="0"/>
    <xf numFmtId="0" fontId="126" fillId="0" borderId="42" applyNumberFormat="0" applyFill="0" applyAlignment="0" applyProtection="0"/>
    <xf numFmtId="0" fontId="123" fillId="0" borderId="39" applyNumberFormat="0" applyFill="0" applyAlignment="0" applyProtection="0"/>
    <xf numFmtId="0" fontId="44" fillId="0" borderId="39" applyNumberFormat="0" applyFill="0" applyAlignment="0" applyProtection="0"/>
    <xf numFmtId="0" fontId="33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3" fillId="0" borderId="47" applyNumberFormat="0" applyFill="0" applyAlignment="0" applyProtection="0"/>
    <xf numFmtId="0" fontId="34" fillId="0" borderId="29" applyNumberFormat="0" applyFill="0" applyAlignment="0" applyProtection="0"/>
    <xf numFmtId="0" fontId="78" fillId="0" borderId="47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93" fillId="0" borderId="47" applyNumberFormat="0" applyFill="0" applyAlignment="0" applyProtection="0"/>
    <xf numFmtId="0" fontId="93" fillId="0" borderId="47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78" fillId="0" borderId="47" applyNumberFormat="0" applyFill="0" applyAlignment="0" applyProtection="0"/>
    <xf numFmtId="0" fontId="93" fillId="0" borderId="47" applyNumberFormat="0" applyFill="0" applyAlignment="0" applyProtection="0"/>
    <xf numFmtId="0" fontId="93" fillId="0" borderId="47" applyNumberFormat="0" applyFill="0" applyAlignment="0" applyProtection="0"/>
    <xf numFmtId="0" fontId="93" fillId="0" borderId="47" applyNumberFormat="0" applyFill="0" applyAlignment="0" applyProtection="0"/>
    <xf numFmtId="0" fontId="93" fillId="0" borderId="47" applyNumberFormat="0" applyFill="0" applyAlignment="0" applyProtection="0"/>
    <xf numFmtId="0" fontId="93" fillId="0" borderId="47" applyNumberFormat="0" applyFill="0" applyAlignment="0" applyProtection="0"/>
    <xf numFmtId="0" fontId="93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7" fillId="0" borderId="46" applyNumberFormat="0" applyFill="0" applyAlignment="0" applyProtection="0"/>
    <xf numFmtId="0" fontId="128" fillId="0" borderId="46" applyNumberFormat="0" applyFill="0" applyAlignment="0" applyProtection="0"/>
    <xf numFmtId="0" fontId="36" fillId="0" borderId="30" applyNumberFormat="0" applyFill="0" applyAlignment="0" applyProtection="0"/>
    <xf numFmtId="0" fontId="74" fillId="0" borderId="46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7" fillId="0" borderId="46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74" fillId="0" borderId="46" applyNumberFormat="0" applyFill="0" applyAlignment="0" applyProtection="0"/>
    <xf numFmtId="0" fontId="127" fillId="0" borderId="46" applyNumberFormat="0" applyFill="0" applyAlignment="0" applyProtection="0"/>
    <xf numFmtId="0" fontId="127" fillId="0" borderId="46" applyNumberFormat="0" applyFill="0" applyAlignment="0" applyProtection="0"/>
    <xf numFmtId="0" fontId="127" fillId="0" borderId="46" applyNumberFormat="0" applyFill="0" applyAlignment="0" applyProtection="0"/>
    <xf numFmtId="0" fontId="127" fillId="0" borderId="46" applyNumberFormat="0" applyFill="0" applyAlignment="0" applyProtection="0"/>
    <xf numFmtId="0" fontId="127" fillId="0" borderId="46" applyNumberFormat="0" applyFill="0" applyAlignment="0" applyProtection="0"/>
    <xf numFmtId="0" fontId="127" fillId="0" borderId="46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2" fillId="76" borderId="20" applyNumberFormat="0" applyAlignment="0" applyProtection="0"/>
    <xf numFmtId="0" fontId="20" fillId="47" borderId="20" applyNumberFormat="0" applyAlignment="0" applyProtection="0"/>
    <xf numFmtId="0" fontId="20" fillId="76" borderId="20" applyNumberFormat="0" applyAlignment="0" applyProtection="0"/>
    <xf numFmtId="0" fontId="48" fillId="76" borderId="20" applyNumberFormat="0" applyAlignment="0" applyProtection="0"/>
    <xf numFmtId="0" fontId="48" fillId="76" borderId="20" applyNumberFormat="0" applyAlignment="0" applyProtection="0"/>
    <xf numFmtId="0" fontId="20" fillId="47" borderId="20" applyNumberFormat="0" applyAlignment="0" applyProtection="0"/>
    <xf numFmtId="0" fontId="20" fillId="47" borderId="20" applyNumberFormat="0" applyAlignment="0" applyProtection="0"/>
    <xf numFmtId="0" fontId="48" fillId="76" borderId="20" applyNumberFormat="0" applyAlignment="0" applyProtection="0"/>
    <xf numFmtId="0" fontId="60" fillId="14" borderId="44" applyNumberFormat="0" applyAlignment="0" applyProtection="0"/>
    <xf numFmtId="0" fontId="60" fillId="14" borderId="44" applyNumberFormat="0" applyAlignment="0" applyProtection="0"/>
    <xf numFmtId="0" fontId="132" fillId="76" borderId="20" applyNumberFormat="0" applyAlignment="0" applyProtection="0"/>
    <xf numFmtId="0" fontId="20" fillId="76" borderId="20" applyNumberFormat="0" applyAlignment="0" applyProtection="0"/>
    <xf numFmtId="0" fontId="48" fillId="76" borderId="20" applyNumberFormat="0" applyAlignment="0" applyProtection="0"/>
    <xf numFmtId="0" fontId="132" fillId="76" borderId="20" applyNumberFormat="0" applyAlignment="0" applyProtection="0"/>
    <xf numFmtId="0" fontId="132" fillId="76" borderId="20" applyNumberFormat="0" applyAlignment="0" applyProtection="0"/>
    <xf numFmtId="0" fontId="132" fillId="76" borderId="20" applyNumberFormat="0" applyAlignment="0" applyProtection="0"/>
    <xf numFmtId="0" fontId="132" fillId="76" borderId="20" applyNumberFormat="0" applyAlignment="0" applyProtection="0"/>
    <xf numFmtId="0" fontId="106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06" fillId="68" borderId="0" applyNumberFormat="0" applyBorder="0" applyAlignment="0" applyProtection="0"/>
    <xf numFmtId="0" fontId="2" fillId="27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71" borderId="34" applyNumberFormat="0">
      <protection locked="0"/>
    </xf>
  </cellStyleXfs>
  <cellXfs count="139">
    <xf numFmtId="0" fontId="0" fillId="0" borderId="0" xfId="0"/>
    <xf numFmtId="0" fontId="4" fillId="0" borderId="0" xfId="259" applyFont="1" applyFill="1" applyBorder="1"/>
    <xf numFmtId="0" fontId="5" fillId="0" borderId="0" xfId="0" applyFont="1" applyFill="1" applyAlignment="1"/>
    <xf numFmtId="0" fontId="0" fillId="0" borderId="2" xfId="0" applyBorder="1"/>
    <xf numFmtId="0" fontId="0" fillId="0" borderId="3" xfId="0" applyBorder="1"/>
    <xf numFmtId="0" fontId="50" fillId="0" borderId="0" xfId="0" applyFont="1"/>
    <xf numFmtId="0" fontId="50" fillId="0" borderId="2" xfId="0" applyFont="1" applyBorder="1"/>
    <xf numFmtId="0" fontId="50" fillId="0" borderId="3" xfId="0" applyFont="1" applyBorder="1"/>
    <xf numFmtId="173" fontId="0" fillId="0" borderId="0" xfId="285" applyNumberFormat="1" applyFont="1" applyAlignment="1">
      <alignment horizontal="right"/>
    </xf>
    <xf numFmtId="173" fontId="50" fillId="0" borderId="0" xfId="285" applyNumberFormat="1" applyFont="1" applyAlignment="1">
      <alignment horizontal="right"/>
    </xf>
    <xf numFmtId="173" fontId="50" fillId="0" borderId="7" xfId="285" applyNumberFormat="1" applyFont="1" applyBorder="1" applyAlignment="1">
      <alignment horizontal="right"/>
    </xf>
    <xf numFmtId="0" fontId="5" fillId="0" borderId="0" xfId="259" applyFont="1" applyFill="1"/>
    <xf numFmtId="0" fontId="51" fillId="0" borderId="0" xfId="259" applyFont="1" applyFill="1" applyBorder="1"/>
    <xf numFmtId="0" fontId="52" fillId="0" borderId="0" xfId="259" applyFont="1" applyFill="1" applyBorder="1"/>
    <xf numFmtId="0" fontId="4" fillId="0" borderId="0" xfId="259" applyFont="1" applyFill="1"/>
    <xf numFmtId="0" fontId="4" fillId="0" borderId="2" xfId="259" applyFont="1" applyFill="1" applyBorder="1" applyAlignment="1">
      <alignment vertical="center"/>
    </xf>
    <xf numFmtId="0" fontId="4" fillId="0" borderId="2" xfId="259" quotePrefix="1" applyFont="1" applyFill="1" applyBorder="1" applyAlignment="1">
      <alignment horizontal="right" vertical="center"/>
    </xf>
    <xf numFmtId="0" fontId="4" fillId="0" borderId="2" xfId="259" applyFont="1" applyFill="1" applyBorder="1" applyAlignment="1">
      <alignment horizontal="right" vertical="center"/>
    </xf>
    <xf numFmtId="0" fontId="4" fillId="0" borderId="0" xfId="259" applyFont="1" applyFill="1" applyBorder="1" applyAlignment="1">
      <alignment vertical="center"/>
    </xf>
    <xf numFmtId="0" fontId="4" fillId="0" borderId="0" xfId="259" applyFont="1" applyFill="1" applyBorder="1" applyAlignment="1">
      <alignment horizontal="right" vertical="center"/>
    </xf>
    <xf numFmtId="0" fontId="4" fillId="0" borderId="0" xfId="259" quotePrefix="1" applyFont="1" applyFill="1" applyBorder="1" applyAlignment="1">
      <alignment horizontal="right" vertical="center" wrapText="1"/>
    </xf>
    <xf numFmtId="167" fontId="52" fillId="0" borderId="0" xfId="259" applyNumberFormat="1" applyFont="1" applyFill="1" applyBorder="1"/>
    <xf numFmtId="0" fontId="5" fillId="0" borderId="3" xfId="259" applyFont="1" applyFill="1" applyBorder="1" applyAlignment="1">
      <alignment vertical="center"/>
    </xf>
    <xf numFmtId="0" fontId="4" fillId="0" borderId="3" xfId="259" applyFont="1" applyFill="1" applyBorder="1" applyAlignment="1">
      <alignment horizontal="right" vertical="center"/>
    </xf>
    <xf numFmtId="0" fontId="4" fillId="0" borderId="3" xfId="259" applyFont="1" applyFill="1" applyBorder="1" applyAlignment="1">
      <alignment horizontal="right" vertical="center" wrapText="1"/>
    </xf>
    <xf numFmtId="0" fontId="4" fillId="0" borderId="0" xfId="259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quotePrefix="1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167" fontId="4" fillId="0" borderId="0" xfId="259" applyNumberFormat="1" applyFont="1" applyFill="1"/>
    <xf numFmtId="164" fontId="51" fillId="0" borderId="0" xfId="259" applyNumberFormat="1" applyFont="1" applyFill="1" applyBorder="1"/>
    <xf numFmtId="164" fontId="4" fillId="0" borderId="0" xfId="0" quotePrefix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vertical="center"/>
    </xf>
    <xf numFmtId="167" fontId="53" fillId="0" borderId="0" xfId="259" applyNumberFormat="1" applyFont="1" applyFill="1" applyBorder="1"/>
    <xf numFmtId="164" fontId="52" fillId="0" borderId="0" xfId="259" applyNumberFormat="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259" applyFont="1" applyFill="1" applyAlignment="1">
      <alignment vertical="center"/>
    </xf>
    <xf numFmtId="164" fontId="5" fillId="0" borderId="7" xfId="0" quotePrefix="1" applyNumberFormat="1" applyFont="1" applyFill="1" applyBorder="1" applyAlignment="1">
      <alignment horizontal="right" vertical="center" wrapText="1"/>
    </xf>
    <xf numFmtId="0" fontId="5" fillId="0" borderId="0" xfId="259" applyFont="1" applyFill="1" applyBorder="1"/>
    <xf numFmtId="0" fontId="54" fillId="0" borderId="0" xfId="259" applyFont="1" applyFill="1" applyBorder="1"/>
    <xf numFmtId="167" fontId="5" fillId="0" borderId="0" xfId="259" applyNumberFormat="1" applyFont="1" applyFill="1"/>
    <xf numFmtId="164" fontId="5" fillId="0" borderId="0" xfId="259" quotePrefix="1" applyNumberFormat="1" applyFont="1" applyFill="1" applyBorder="1" applyAlignment="1">
      <alignment horizontal="right" vertical="center" wrapText="1"/>
    </xf>
    <xf numFmtId="164" fontId="5" fillId="0" borderId="0" xfId="0" quotePrefix="1" applyNumberFormat="1" applyFont="1" applyFill="1" applyBorder="1" applyAlignment="1">
      <alignment horizontal="right" vertical="center" wrapText="1"/>
    </xf>
    <xf numFmtId="0" fontId="55" fillId="0" borderId="0" xfId="259" applyFont="1" applyFill="1" applyBorder="1"/>
    <xf numFmtId="0" fontId="5" fillId="0" borderId="0" xfId="259" applyFont="1" applyFill="1" applyBorder="1" applyAlignment="1">
      <alignment vertical="center"/>
    </xf>
    <xf numFmtId="164" fontId="4" fillId="0" borderId="40" xfId="259" applyNumberFormat="1" applyFont="1" applyFill="1" applyBorder="1"/>
    <xf numFmtId="164" fontId="4" fillId="0" borderId="0" xfId="259" quotePrefix="1" applyNumberFormat="1" applyFont="1" applyFill="1" applyBorder="1" applyAlignment="1">
      <alignment horizontal="right" vertical="center" wrapText="1"/>
    </xf>
    <xf numFmtId="164" fontId="4" fillId="0" borderId="0" xfId="259" applyNumberFormat="1" applyFont="1" applyFill="1" applyBorder="1"/>
    <xf numFmtId="164" fontId="4" fillId="0" borderId="0" xfId="259" applyNumberFormat="1" applyFont="1" applyFill="1" applyBorder="1" applyAlignment="1">
      <alignment horizontal="right"/>
    </xf>
    <xf numFmtId="164" fontId="4" fillId="0" borderId="0" xfId="259" applyNumberFormat="1" applyFont="1" applyFill="1"/>
    <xf numFmtId="0" fontId="4" fillId="0" borderId="0" xfId="259" quotePrefix="1" applyFont="1" applyFill="1" applyBorder="1" applyAlignment="1">
      <alignment wrapText="1"/>
    </xf>
    <xf numFmtId="0" fontId="4" fillId="0" borderId="0" xfId="259" quotePrefix="1" applyFont="1" applyFill="1" applyBorder="1" applyAlignment="1">
      <alignment horizontal="right" vertical="center"/>
    </xf>
    <xf numFmtId="164" fontId="4" fillId="0" borderId="0" xfId="259" applyNumberFormat="1" applyFont="1" applyFill="1" applyAlignment="1">
      <alignment horizontal="right"/>
    </xf>
    <xf numFmtId="3" fontId="4" fillId="0" borderId="0" xfId="259" applyNumberFormat="1" applyFont="1" applyFill="1" applyBorder="1"/>
    <xf numFmtId="0" fontId="4" fillId="0" borderId="0" xfId="259" applyFont="1" applyFill="1" applyAlignment="1">
      <alignment horizontal="left" vertical="center" indent="1"/>
    </xf>
    <xf numFmtId="0" fontId="53" fillId="0" borderId="0" xfId="259" applyFont="1" applyFill="1"/>
    <xf numFmtId="164" fontId="4" fillId="0" borderId="3" xfId="259" applyNumberFormat="1" applyFont="1" applyFill="1" applyBorder="1"/>
    <xf numFmtId="164" fontId="4" fillId="0" borderId="3" xfId="259" applyNumberFormat="1" applyFont="1" applyFill="1" applyBorder="1" applyAlignment="1">
      <alignment horizontal="right"/>
    </xf>
    <xf numFmtId="0" fontId="5" fillId="0" borderId="0" xfId="259" applyFont="1" applyFill="1" applyAlignment="1">
      <alignment horizontal="left" vertical="center"/>
    </xf>
    <xf numFmtId="164" fontId="5" fillId="0" borderId="0" xfId="259" applyNumberFormat="1" applyFont="1" applyFill="1" applyBorder="1"/>
    <xf numFmtId="164" fontId="5" fillId="0" borderId="0" xfId="259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center" indent="1"/>
    </xf>
    <xf numFmtId="164" fontId="5" fillId="0" borderId="8" xfId="259" applyNumberFormat="1" applyFont="1" applyFill="1" applyBorder="1"/>
    <xf numFmtId="164" fontId="5" fillId="0" borderId="8" xfId="259" applyNumberFormat="1" applyFont="1" applyFill="1" applyBorder="1" applyAlignment="1">
      <alignment horizontal="right"/>
    </xf>
    <xf numFmtId="164" fontId="5" fillId="0" borderId="6" xfId="259" applyNumberFormat="1" applyFont="1" applyFill="1" applyBorder="1"/>
    <xf numFmtId="164" fontId="5" fillId="0" borderId="6" xfId="259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4" fontId="5" fillId="0" borderId="0" xfId="0" quotePrefix="1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 wrapText="1"/>
    </xf>
    <xf numFmtId="0" fontId="4" fillId="0" borderId="0" xfId="4" applyFont="1" applyFill="1" applyAlignment="1"/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164" fontId="5" fillId="0" borderId="4" xfId="0" quotePrefix="1" applyNumberFormat="1" applyFont="1" applyFill="1" applyBorder="1" applyAlignment="1">
      <alignment horizontal="right" vertical="center" wrapText="1"/>
    </xf>
    <xf numFmtId="0" fontId="5" fillId="0" borderId="0" xfId="4" applyFont="1" applyFill="1" applyAlignme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8" xfId="0" quotePrefix="1" applyNumberFormat="1" applyFont="1" applyFill="1" applyBorder="1" applyAlignment="1">
      <alignment horizontal="right" wrapText="1"/>
    </xf>
    <xf numFmtId="164" fontId="5" fillId="0" borderId="8" xfId="0" quotePrefix="1" applyNumberFormat="1" applyFont="1" applyFill="1" applyBorder="1" applyAlignment="1">
      <alignment horizontal="right" wrapText="1"/>
    </xf>
    <xf numFmtId="164" fontId="5" fillId="0" borderId="6" xfId="0" quotePrefix="1" applyNumberFormat="1" applyFont="1" applyFill="1" applyBorder="1" applyAlignment="1">
      <alignment horizontal="right" wrapText="1"/>
    </xf>
    <xf numFmtId="0" fontId="57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2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171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171" fontId="5" fillId="0" borderId="0" xfId="0" applyNumberFormat="1" applyFont="1" applyFill="1" applyBorder="1" applyAlignment="1">
      <alignment vertical="center"/>
    </xf>
    <xf numFmtId="164" fontId="4" fillId="0" borderId="3" xfId="0" quotePrefix="1" applyNumberFormat="1" applyFont="1" applyFill="1" applyBorder="1" applyAlignment="1">
      <alignment horizontal="right" vertical="center" wrapText="1"/>
    </xf>
    <xf numFmtId="164" fontId="5" fillId="0" borderId="5" xfId="0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/>
    </xf>
    <xf numFmtId="164" fontId="5" fillId="0" borderId="2" xfId="0" quotePrefix="1" applyNumberFormat="1" applyFont="1" applyFill="1" applyBorder="1" applyAlignment="1">
      <alignment horizontal="right" wrapText="1"/>
    </xf>
    <xf numFmtId="164" fontId="5" fillId="0" borderId="6" xfId="0" quotePrefix="1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57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/>
    <xf numFmtId="164" fontId="4" fillId="0" borderId="0" xfId="0" applyNumberFormat="1" applyFont="1" applyFill="1" applyBorder="1"/>
    <xf numFmtId="0" fontId="5" fillId="0" borderId="0" xfId="0" applyFont="1" applyFill="1"/>
    <xf numFmtId="0" fontId="5" fillId="0" borderId="3" xfId="0" applyFont="1" applyFill="1" applyBorder="1"/>
    <xf numFmtId="164" fontId="5" fillId="0" borderId="3" xfId="0" quotePrefix="1" applyNumberFormat="1" applyFont="1" applyFill="1" applyBorder="1" applyAlignment="1">
      <alignment horizontal="right" vertical="center" wrapText="1"/>
    </xf>
    <xf numFmtId="165" fontId="4" fillId="0" borderId="0" xfId="0" quotePrefix="1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/>
    <xf numFmtId="2" fontId="4" fillId="0" borderId="0" xfId="0" quotePrefix="1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172" fontId="4" fillId="0" borderId="0" xfId="0" quotePrefix="1" applyNumberFormat="1" applyFont="1" applyFill="1" applyBorder="1" applyAlignment="1">
      <alignment horizontal="right" vertical="center" wrapText="1"/>
    </xf>
    <xf numFmtId="0" fontId="4" fillId="0" borderId="2" xfId="4" applyFont="1" applyFill="1" applyBorder="1" applyAlignment="1"/>
    <xf numFmtId="0" fontId="4" fillId="0" borderId="2" xfId="4" quotePrefix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/>
    </xf>
    <xf numFmtId="0" fontId="4" fillId="0" borderId="0" xfId="4" applyFont="1" applyFill="1" applyBorder="1" applyAlignment="1"/>
    <xf numFmtId="0" fontId="4" fillId="0" borderId="0" xfId="4" quotePrefix="1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right"/>
    </xf>
    <xf numFmtId="0" fontId="4" fillId="0" borderId="3" xfId="4" applyFont="1" applyFill="1" applyBorder="1" applyAlignment="1"/>
    <xf numFmtId="0" fontId="4" fillId="0" borderId="3" xfId="4" applyFont="1" applyFill="1" applyBorder="1" applyAlignment="1">
      <alignment horizontal="right" wrapText="1"/>
    </xf>
    <xf numFmtId="0" fontId="4" fillId="0" borderId="3" xfId="4" applyFont="1" applyFill="1" applyBorder="1" applyAlignment="1">
      <alignment horizontal="right"/>
    </xf>
    <xf numFmtId="164" fontId="5" fillId="0" borderId="4" xfId="0" quotePrefix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2" fillId="0" borderId="0" xfId="0" quotePrefix="1" applyNumberFormat="1" applyFont="1" applyFill="1" applyBorder="1" applyAlignment="1">
      <alignment horizontal="right" vertical="center" wrapText="1"/>
    </xf>
    <xf numFmtId="166" fontId="2" fillId="0" borderId="0" xfId="0" quotePrefix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wrapText="1" indent="2"/>
    </xf>
    <xf numFmtId="2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80" zoomScaleNormal="80" workbookViewId="0">
      <selection activeCell="F10" sqref="F10"/>
    </sheetView>
  </sheetViews>
  <sheetFormatPr baseColWidth="10" defaultRowHeight="12.75"/>
  <cols>
    <col min="1" max="1" width="48.5703125" style="103" customWidth="1"/>
    <col min="2" max="2" width="14.85546875" style="103" bestFit="1" customWidth="1"/>
    <col min="3" max="16384" width="11.42578125" style="103"/>
  </cols>
  <sheetData>
    <row r="1" spans="1:6">
      <c r="A1" s="102" t="s">
        <v>28</v>
      </c>
      <c r="B1" s="102"/>
      <c r="C1" s="78"/>
      <c r="D1" s="78"/>
    </row>
    <row r="2" spans="1:6">
      <c r="A2" s="104"/>
      <c r="B2" s="84" t="s">
        <v>141</v>
      </c>
      <c r="C2" s="84" t="s">
        <v>141</v>
      </c>
      <c r="D2" s="85" t="s">
        <v>0</v>
      </c>
    </row>
    <row r="3" spans="1:6" ht="14.25">
      <c r="A3" s="35"/>
      <c r="B3" s="86" t="s">
        <v>128</v>
      </c>
      <c r="C3" s="32" t="s">
        <v>129</v>
      </c>
      <c r="D3" s="32" t="s">
        <v>1</v>
      </c>
    </row>
    <row r="4" spans="1:6">
      <c r="A4" s="105" t="s">
        <v>29</v>
      </c>
      <c r="B4" s="89"/>
      <c r="C4" s="89"/>
      <c r="D4" s="88" t="s">
        <v>4</v>
      </c>
    </row>
    <row r="5" spans="1:6">
      <c r="A5" s="78" t="s">
        <v>7</v>
      </c>
      <c r="B5" s="27">
        <v>501</v>
      </c>
      <c r="C5" s="27">
        <v>492</v>
      </c>
      <c r="D5" s="77">
        <f t="shared" ref="D5:D18" si="0">IF(C5=0,0,IF(B5=0,"-100",IF(ABS((B5-C5)/C5*100)&gt;100,"&gt;100",((B5-C5)/C5*100))))</f>
        <v>1.8292682926829267</v>
      </c>
      <c r="F5" s="106"/>
    </row>
    <row r="6" spans="1:6">
      <c r="A6" s="78" t="s">
        <v>8</v>
      </c>
      <c r="B6" s="27">
        <v>104</v>
      </c>
      <c r="C6" s="27">
        <v>100</v>
      </c>
      <c r="D6" s="77">
        <f t="shared" si="0"/>
        <v>4</v>
      </c>
      <c r="F6" s="106"/>
    </row>
    <row r="7" spans="1:6">
      <c r="A7" s="78" t="s">
        <v>11</v>
      </c>
      <c r="B7" s="107">
        <v>55</v>
      </c>
      <c r="C7" s="107">
        <v>40</v>
      </c>
      <c r="D7" s="77">
        <f t="shared" si="0"/>
        <v>37.5</v>
      </c>
      <c r="F7" s="106"/>
    </row>
    <row r="8" spans="1:6" ht="25.5">
      <c r="A8" s="73" t="s">
        <v>117</v>
      </c>
      <c r="B8" s="86">
        <v>142</v>
      </c>
      <c r="C8" s="31">
        <v>5</v>
      </c>
      <c r="D8" s="77" t="str">
        <f t="shared" si="0"/>
        <v>&gt;100</v>
      </c>
      <c r="F8" s="106"/>
    </row>
    <row r="9" spans="1:6">
      <c r="A9" s="78" t="s">
        <v>15</v>
      </c>
      <c r="B9" s="107">
        <v>2</v>
      </c>
      <c r="C9" s="27">
        <v>35</v>
      </c>
      <c r="D9" s="77">
        <f t="shared" si="0"/>
        <v>-94.285714285714278</v>
      </c>
      <c r="F9" s="106"/>
    </row>
    <row r="10" spans="1:6">
      <c r="A10" s="78" t="s">
        <v>16</v>
      </c>
      <c r="B10" s="107">
        <v>0</v>
      </c>
      <c r="C10" s="107">
        <v>-4</v>
      </c>
      <c r="D10" s="77" t="str">
        <f t="shared" si="0"/>
        <v>-100</v>
      </c>
      <c r="F10" s="106"/>
    </row>
    <row r="11" spans="1:6">
      <c r="A11" s="78" t="s">
        <v>17</v>
      </c>
      <c r="B11" s="27">
        <v>284</v>
      </c>
      <c r="C11" s="86">
        <v>291</v>
      </c>
      <c r="D11" s="77">
        <f t="shared" si="0"/>
        <v>-2.4054982817869419</v>
      </c>
      <c r="F11" s="106"/>
    </row>
    <row r="12" spans="1:6">
      <c r="A12" s="78" t="s">
        <v>18</v>
      </c>
      <c r="B12" s="27">
        <v>-77</v>
      </c>
      <c r="C12" s="27">
        <v>-24</v>
      </c>
      <c r="D12" s="77" t="str">
        <f t="shared" si="0"/>
        <v>&gt;100</v>
      </c>
      <c r="F12" s="106"/>
    </row>
    <row r="13" spans="1:6">
      <c r="A13" s="102" t="s">
        <v>30</v>
      </c>
      <c r="B13" s="42">
        <f>B5-B6+SUM(B7:B10)-B11+B12</f>
        <v>235</v>
      </c>
      <c r="C13" s="42">
        <f>C5-C6+SUM(C7:C10)-C11+C12</f>
        <v>153</v>
      </c>
      <c r="D13" s="131">
        <f t="shared" si="0"/>
        <v>53.594771241830067</v>
      </c>
      <c r="F13" s="108"/>
    </row>
    <row r="14" spans="1:6">
      <c r="A14" s="78" t="s">
        <v>19</v>
      </c>
      <c r="B14" s="27">
        <v>-6</v>
      </c>
      <c r="C14" s="27">
        <v>-10</v>
      </c>
      <c r="D14" s="77">
        <f t="shared" si="0"/>
        <v>-40</v>
      </c>
      <c r="F14" s="106"/>
    </row>
    <row r="15" spans="1:6">
      <c r="A15" s="78" t="s">
        <v>31</v>
      </c>
      <c r="B15" s="42">
        <v>0</v>
      </c>
      <c r="C15" s="27">
        <v>10</v>
      </c>
      <c r="D15" s="77" t="str">
        <f t="shared" si="0"/>
        <v>-100</v>
      </c>
      <c r="F15" s="108"/>
    </row>
    <row r="16" spans="1:6">
      <c r="A16" s="102" t="s">
        <v>20</v>
      </c>
      <c r="B16" s="42">
        <f>B13+B14-B15</f>
        <v>229</v>
      </c>
      <c r="C16" s="42">
        <f>C13+C14-C15</f>
        <v>133</v>
      </c>
      <c r="D16" s="131">
        <f t="shared" si="0"/>
        <v>72.180451127819538</v>
      </c>
    </row>
    <row r="17" spans="1:4">
      <c r="A17" s="78" t="s">
        <v>21</v>
      </c>
      <c r="B17" s="27">
        <v>73</v>
      </c>
      <c r="C17" s="27">
        <v>41</v>
      </c>
      <c r="D17" s="77">
        <f t="shared" si="0"/>
        <v>78.048780487804876</v>
      </c>
    </row>
    <row r="18" spans="1:4">
      <c r="A18" s="102" t="s">
        <v>22</v>
      </c>
      <c r="B18" s="42">
        <f>B16-B17</f>
        <v>156</v>
      </c>
      <c r="C18" s="42">
        <f>C16-C17</f>
        <v>92</v>
      </c>
      <c r="D18" s="42">
        <f t="shared" si="0"/>
        <v>69.565217391304344</v>
      </c>
    </row>
    <row r="19" spans="1:4">
      <c r="A19" s="102"/>
    </row>
    <row r="20" spans="1:4">
      <c r="A20" s="109" t="s">
        <v>32</v>
      </c>
      <c r="B20" s="110"/>
      <c r="C20" s="110"/>
      <c r="D20" s="110"/>
    </row>
    <row r="21" spans="1:4">
      <c r="A21" s="78" t="s">
        <v>33</v>
      </c>
      <c r="B21" s="111">
        <v>45.7</v>
      </c>
      <c r="C21" s="111">
        <v>57.2</v>
      </c>
      <c r="D21" s="42"/>
    </row>
    <row r="22" spans="1:4">
      <c r="A22" s="78" t="s">
        <v>34</v>
      </c>
      <c r="B22" s="111">
        <v>13.5</v>
      </c>
      <c r="C22" s="112">
        <v>6.9</v>
      </c>
      <c r="D22" s="42"/>
    </row>
    <row r="23" spans="1:4">
      <c r="A23" s="78"/>
      <c r="B23" s="27"/>
      <c r="C23" s="27"/>
      <c r="D23" s="42"/>
    </row>
    <row r="24" spans="1:4">
      <c r="A24" s="113"/>
      <c r="B24" s="84" t="s">
        <v>140</v>
      </c>
      <c r="C24" s="84" t="s">
        <v>35</v>
      </c>
      <c r="D24" s="85" t="s">
        <v>0</v>
      </c>
    </row>
    <row r="25" spans="1:4">
      <c r="A25" s="78"/>
      <c r="B25" s="86" t="s">
        <v>128</v>
      </c>
      <c r="C25" s="86" t="s">
        <v>118</v>
      </c>
      <c r="D25" s="32" t="s">
        <v>1</v>
      </c>
    </row>
    <row r="26" spans="1:4">
      <c r="A26" s="109" t="s">
        <v>36</v>
      </c>
      <c r="B26" s="89"/>
      <c r="C26" s="89"/>
      <c r="D26" s="88" t="s">
        <v>4</v>
      </c>
    </row>
    <row r="27" spans="1:4">
      <c r="A27" s="26" t="s">
        <v>37</v>
      </c>
      <c r="B27" s="27">
        <v>202910</v>
      </c>
      <c r="C27" s="27">
        <v>197607</v>
      </c>
      <c r="D27" s="77">
        <f>IF(C27=0,0,IF(B27=0,"-100",IF(ABS((B27-C27)/C27*100)&gt;100,"&gt;100",((B27-C27)/C27*100))))</f>
        <v>2.6836093863071651</v>
      </c>
    </row>
    <row r="28" spans="1:4">
      <c r="A28" s="26" t="s">
        <v>38</v>
      </c>
      <c r="B28" s="27">
        <v>57243</v>
      </c>
      <c r="C28" s="27">
        <v>57996</v>
      </c>
      <c r="D28" s="77">
        <f t="shared" ref="D28:D30" si="1">IF(C28=0,0,IF(B28=0,"-100",IF(ABS((B28-C28)/C28*100)&gt;100,"&gt;100",((B28-C28)/C28*100))))</f>
        <v>-1.2983654045106561</v>
      </c>
    </row>
    <row r="29" spans="1:4">
      <c r="A29" s="26" t="s">
        <v>39</v>
      </c>
      <c r="B29" s="27">
        <v>111283</v>
      </c>
      <c r="C29" s="27">
        <v>108255</v>
      </c>
      <c r="D29" s="77">
        <f t="shared" si="1"/>
        <v>2.7970994411343586</v>
      </c>
    </row>
    <row r="30" spans="1:4">
      <c r="A30" s="78" t="s">
        <v>40</v>
      </c>
      <c r="B30" s="107">
        <v>7972</v>
      </c>
      <c r="C30" s="107">
        <v>7902</v>
      </c>
      <c r="D30" s="77">
        <f t="shared" si="1"/>
        <v>0.88585168311819795</v>
      </c>
    </row>
    <row r="31" spans="1:4">
      <c r="A31" s="78"/>
      <c r="B31" s="78"/>
      <c r="C31" s="78"/>
      <c r="D31" s="78"/>
    </row>
    <row r="32" spans="1:4">
      <c r="A32" s="102" t="s">
        <v>41</v>
      </c>
      <c r="B32" s="78"/>
      <c r="C32" s="78"/>
      <c r="D32" s="78"/>
    </row>
    <row r="33" spans="1:4">
      <c r="A33" s="26" t="s">
        <v>120</v>
      </c>
      <c r="B33" s="27">
        <v>7369</v>
      </c>
      <c r="C33" s="27">
        <v>7381</v>
      </c>
      <c r="D33" s="77">
        <v>0</v>
      </c>
    </row>
    <row r="34" spans="1:4">
      <c r="A34" s="26" t="s">
        <v>121</v>
      </c>
      <c r="B34" s="27">
        <v>7475</v>
      </c>
      <c r="C34" s="27">
        <v>7381</v>
      </c>
      <c r="D34" s="77">
        <f t="shared" ref="D34:D37" si="2">IF(C34=0,0,IF(B34=0,"-100",IF(ABS((B34-C34)/C34*100)&gt;100,"&gt;100",((B34-C34)/C34*100))))</f>
        <v>1.2735401707085761</v>
      </c>
    </row>
    <row r="35" spans="1:4">
      <c r="A35" s="26" t="s">
        <v>122</v>
      </c>
      <c r="B35" s="27">
        <v>2213</v>
      </c>
      <c r="C35" s="27">
        <v>1742</v>
      </c>
      <c r="D35" s="77">
        <f t="shared" si="2"/>
        <v>27.037887485648682</v>
      </c>
    </row>
    <row r="36" spans="1:4">
      <c r="A36" s="26" t="s">
        <v>123</v>
      </c>
      <c r="B36" s="27">
        <v>9688</v>
      </c>
      <c r="C36" s="27">
        <v>9123</v>
      </c>
      <c r="D36" s="77">
        <f t="shared" si="2"/>
        <v>6.1931382220760716</v>
      </c>
    </row>
    <row r="37" spans="1:4">
      <c r="A37" s="26" t="s">
        <v>124</v>
      </c>
      <c r="B37" s="27">
        <v>71908</v>
      </c>
      <c r="C37" s="27">
        <v>69231</v>
      </c>
      <c r="D37" s="77">
        <f t="shared" si="2"/>
        <v>3.8667648885614825</v>
      </c>
    </row>
    <row r="38" spans="1:4">
      <c r="A38" s="26" t="s">
        <v>119</v>
      </c>
      <c r="B38" s="115">
        <v>13.47</v>
      </c>
      <c r="C38" s="115">
        <v>13.18</v>
      </c>
      <c r="D38" s="77">
        <f>IF(C38=0,0,IF(B38=0,"-100",IF(ABS((B38-C38)/C38*100)&gt;100,"&gt;100",((B38-C38)/C38*100))))</f>
        <v>2.2003034901365774</v>
      </c>
    </row>
    <row r="39" spans="1:4">
      <c r="A39" s="26" t="s">
        <v>130</v>
      </c>
      <c r="B39" s="114">
        <v>10.4</v>
      </c>
      <c r="C39" s="114">
        <v>10.66</v>
      </c>
      <c r="D39" s="77">
        <f t="shared" ref="D39" si="3">IF(C39=0,0,IF(B39=0,"-100",IF(ABS((B39-C39)/C39*100)&gt;100,"&gt;100",((B39-C39)/C39*100))))</f>
        <v>-2.4390243902439006</v>
      </c>
    </row>
    <row r="40" spans="1:4">
      <c r="A40" s="26"/>
      <c r="B40" s="27"/>
      <c r="C40" s="27"/>
      <c r="D40" s="27"/>
    </row>
    <row r="41" spans="1:4">
      <c r="A41" s="26" t="s">
        <v>42</v>
      </c>
      <c r="B41" s="26"/>
      <c r="C41" s="26"/>
      <c r="D41" s="26"/>
    </row>
    <row r="42" spans="1:4">
      <c r="A42" s="26" t="s">
        <v>131</v>
      </c>
      <c r="B42" s="116">
        <v>42083</v>
      </c>
      <c r="C42" s="27"/>
      <c r="D42" s="27"/>
    </row>
    <row r="43" spans="1:4">
      <c r="A43" s="26" t="s">
        <v>104</v>
      </c>
      <c r="B43" s="116">
        <v>42143</v>
      </c>
      <c r="C43" s="26"/>
      <c r="D43" s="26"/>
    </row>
    <row r="44" spans="1:4" ht="33.75" customHeight="1">
      <c r="A44" s="136" t="s">
        <v>132</v>
      </c>
      <c r="B44" s="136"/>
      <c r="C44" s="136"/>
      <c r="D44" s="136"/>
    </row>
    <row r="45" spans="1:4" ht="30" customHeight="1">
      <c r="A45" s="137" t="s">
        <v>133</v>
      </c>
      <c r="B45" s="137"/>
      <c r="C45" s="137"/>
      <c r="D45" s="137"/>
    </row>
    <row r="46" spans="1:4">
      <c r="A46" s="132"/>
      <c r="B46" s="133"/>
      <c r="C46" s="134"/>
      <c r="D46" s="133"/>
    </row>
  </sheetData>
  <mergeCells count="2">
    <mergeCell ref="A44:D44"/>
    <mergeCell ref="A45:D45"/>
  </mergeCells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0" zoomScaleNormal="80" workbookViewId="0">
      <selection activeCell="C40" sqref="C40"/>
    </sheetView>
  </sheetViews>
  <sheetFormatPr baseColWidth="10" defaultRowHeight="12.75"/>
  <cols>
    <col min="1" max="1" width="59.85546875" style="82" customWidth="1"/>
    <col min="2" max="2" width="7.85546875" style="82" customWidth="1"/>
    <col min="3" max="3" width="14.85546875" style="82" customWidth="1"/>
    <col min="4" max="4" width="11.42578125" style="82"/>
    <col min="5" max="5" width="10.28515625" style="82" customWidth="1"/>
    <col min="6" max="16384" width="11.42578125" style="82"/>
  </cols>
  <sheetData>
    <row r="1" spans="1:10">
      <c r="A1" s="35" t="s">
        <v>105</v>
      </c>
      <c r="B1" s="35"/>
      <c r="C1" s="78"/>
      <c r="D1" s="78"/>
      <c r="E1" s="78"/>
    </row>
    <row r="2" spans="1:10">
      <c r="A2" s="83"/>
      <c r="B2" s="83"/>
      <c r="C2" s="84" t="s">
        <v>141</v>
      </c>
      <c r="D2" s="84" t="s">
        <v>141</v>
      </c>
      <c r="E2" s="85" t="s">
        <v>0</v>
      </c>
    </row>
    <row r="3" spans="1:10" ht="14.25">
      <c r="A3" s="26"/>
      <c r="B3" s="26"/>
      <c r="C3" s="86">
        <v>2015</v>
      </c>
      <c r="D3" s="32" t="s">
        <v>129</v>
      </c>
      <c r="E3" s="32" t="s">
        <v>1</v>
      </c>
    </row>
    <row r="4" spans="1:10">
      <c r="A4" s="87"/>
      <c r="B4" s="88" t="s">
        <v>2</v>
      </c>
      <c r="C4" s="89" t="s">
        <v>3</v>
      </c>
      <c r="D4" s="89" t="s">
        <v>3</v>
      </c>
      <c r="E4" s="88" t="s">
        <v>4</v>
      </c>
    </row>
    <row r="5" spans="1:10">
      <c r="A5" s="26" t="s">
        <v>5</v>
      </c>
      <c r="B5" s="32"/>
      <c r="C5" s="27">
        <v>2169</v>
      </c>
      <c r="D5" s="27">
        <v>2275</v>
      </c>
      <c r="E5" s="28">
        <f t="shared" ref="E5:E30" si="0">IF(D5=0,0,IF(C5=0,"-100",IF(ABS((C5-D5)/D5*100)&gt;100,"&gt;100",((C5-D5)/D5*100))))</f>
        <v>-4.6593406593406588</v>
      </c>
    </row>
    <row r="6" spans="1:10">
      <c r="A6" s="26" t="s">
        <v>6</v>
      </c>
      <c r="B6" s="32"/>
      <c r="C6" s="27">
        <v>1668</v>
      </c>
      <c r="D6" s="27">
        <v>1783</v>
      </c>
      <c r="E6" s="28">
        <f t="shared" si="0"/>
        <v>-6.4498037016264718</v>
      </c>
      <c r="F6" s="78"/>
      <c r="G6" s="78"/>
      <c r="H6" s="78"/>
      <c r="I6" s="78"/>
      <c r="J6" s="78"/>
    </row>
    <row r="7" spans="1:10">
      <c r="A7" s="35" t="s">
        <v>7</v>
      </c>
      <c r="B7" s="32">
        <v>6</v>
      </c>
      <c r="C7" s="75">
        <f>C5-C6</f>
        <v>501</v>
      </c>
      <c r="D7" s="75">
        <f>D5-D6</f>
        <v>492</v>
      </c>
      <c r="E7" s="90">
        <f t="shared" si="0"/>
        <v>1.8292682926829267</v>
      </c>
      <c r="F7" s="78"/>
      <c r="G7" s="78"/>
      <c r="H7" s="78"/>
      <c r="I7" s="78"/>
      <c r="J7" s="78"/>
    </row>
    <row r="8" spans="1:10">
      <c r="A8" s="26" t="s">
        <v>8</v>
      </c>
      <c r="B8" s="32">
        <v>7</v>
      </c>
      <c r="C8" s="27">
        <v>104</v>
      </c>
      <c r="D8" s="27">
        <v>100</v>
      </c>
      <c r="E8" s="28">
        <f t="shared" si="0"/>
        <v>4</v>
      </c>
      <c r="F8" s="78"/>
      <c r="G8" s="78"/>
      <c r="H8" s="78"/>
      <c r="I8" s="78"/>
      <c r="J8" s="78"/>
    </row>
    <row r="9" spans="1:10">
      <c r="A9" s="26"/>
      <c r="B9" s="32"/>
      <c r="C9" s="91"/>
      <c r="D9" s="91"/>
      <c r="E9" s="92"/>
      <c r="F9" s="93"/>
      <c r="G9" s="78"/>
      <c r="H9" s="78"/>
    </row>
    <row r="10" spans="1:10">
      <c r="A10" s="26" t="s">
        <v>9</v>
      </c>
      <c r="B10" s="32"/>
      <c r="C10" s="27">
        <v>79</v>
      </c>
      <c r="D10" s="27">
        <v>70</v>
      </c>
      <c r="E10" s="28">
        <f t="shared" si="0"/>
        <v>12.857142857142856</v>
      </c>
    </row>
    <row r="11" spans="1:10">
      <c r="A11" s="26" t="s">
        <v>10</v>
      </c>
      <c r="B11" s="32"/>
      <c r="C11" s="27">
        <v>24</v>
      </c>
      <c r="D11" s="27">
        <v>30</v>
      </c>
      <c r="E11" s="28">
        <f t="shared" si="0"/>
        <v>-20</v>
      </c>
    </row>
    <row r="12" spans="1:10">
      <c r="A12" s="35" t="s">
        <v>11</v>
      </c>
      <c r="B12" s="32">
        <v>8</v>
      </c>
      <c r="C12" s="75">
        <f>C10-C11</f>
        <v>55</v>
      </c>
      <c r="D12" s="75">
        <f>D10-D11</f>
        <v>40</v>
      </c>
      <c r="E12" s="90">
        <f t="shared" si="0"/>
        <v>37.5</v>
      </c>
    </row>
    <row r="13" spans="1:10">
      <c r="A13" s="35"/>
      <c r="B13" s="94"/>
      <c r="C13" s="95"/>
      <c r="D13" s="95"/>
      <c r="E13" s="92"/>
    </row>
    <row r="14" spans="1:10">
      <c r="A14" s="26" t="s">
        <v>12</v>
      </c>
      <c r="B14" s="32"/>
      <c r="C14" s="27">
        <v>385</v>
      </c>
      <c r="D14" s="27">
        <v>168</v>
      </c>
      <c r="E14" s="28" t="str">
        <f t="shared" si="0"/>
        <v>&gt;100</v>
      </c>
    </row>
    <row r="15" spans="1:10">
      <c r="A15" s="26" t="s">
        <v>13</v>
      </c>
      <c r="B15" s="32"/>
      <c r="C15" s="96">
        <v>-302</v>
      </c>
      <c r="D15" s="96">
        <v>-176</v>
      </c>
      <c r="E15" s="28">
        <f t="shared" si="0"/>
        <v>71.590909090909093</v>
      </c>
    </row>
    <row r="16" spans="1:10" ht="31.5" customHeight="1">
      <c r="A16" s="129" t="s">
        <v>116</v>
      </c>
      <c r="B16" s="32">
        <v>9</v>
      </c>
      <c r="C16" s="97">
        <f>C14+C15</f>
        <v>83</v>
      </c>
      <c r="D16" s="97">
        <f>D14+D15</f>
        <v>-8</v>
      </c>
      <c r="E16" s="90" t="str">
        <f t="shared" si="0"/>
        <v>&gt;100</v>
      </c>
    </row>
    <row r="17" spans="1:5">
      <c r="A17" s="35"/>
      <c r="B17" s="94"/>
      <c r="C17" s="95"/>
      <c r="D17" s="95"/>
      <c r="E17" s="92"/>
    </row>
    <row r="18" spans="1:5">
      <c r="A18" s="26" t="s">
        <v>14</v>
      </c>
      <c r="B18" s="32">
        <v>10</v>
      </c>
      <c r="C18" s="27">
        <v>59</v>
      </c>
      <c r="D18" s="27">
        <v>13</v>
      </c>
      <c r="E18" s="28" t="str">
        <f t="shared" si="0"/>
        <v>&gt;100</v>
      </c>
    </row>
    <row r="19" spans="1:5">
      <c r="A19" s="26" t="s">
        <v>15</v>
      </c>
      <c r="B19" s="32">
        <v>11</v>
      </c>
      <c r="C19" s="27">
        <v>2</v>
      </c>
      <c r="D19" s="27">
        <v>35</v>
      </c>
      <c r="E19" s="28">
        <f t="shared" si="0"/>
        <v>-94.285714285714278</v>
      </c>
    </row>
    <row r="20" spans="1:5">
      <c r="A20" s="26" t="s">
        <v>16</v>
      </c>
      <c r="B20" s="32"/>
      <c r="C20" s="27">
        <v>0</v>
      </c>
      <c r="D20" s="27">
        <v>-4</v>
      </c>
      <c r="E20" s="28" t="str">
        <f t="shared" si="0"/>
        <v>-100</v>
      </c>
    </row>
    <row r="21" spans="1:5">
      <c r="A21" s="26" t="s">
        <v>17</v>
      </c>
      <c r="B21" s="32">
        <v>12</v>
      </c>
      <c r="C21" s="27">
        <v>284</v>
      </c>
      <c r="D21" s="27">
        <v>291</v>
      </c>
      <c r="E21" s="28">
        <f t="shared" si="0"/>
        <v>-2.4054982817869419</v>
      </c>
    </row>
    <row r="22" spans="1:5">
      <c r="A22" s="26" t="s">
        <v>18</v>
      </c>
      <c r="B22" s="32">
        <v>13</v>
      </c>
      <c r="C22" s="27">
        <v>-77</v>
      </c>
      <c r="D22" s="27">
        <v>-24</v>
      </c>
      <c r="E22" s="28" t="str">
        <f t="shared" si="0"/>
        <v>&gt;100</v>
      </c>
    </row>
    <row r="23" spans="1:5">
      <c r="A23" s="66" t="s">
        <v>30</v>
      </c>
      <c r="B23" s="98"/>
      <c r="C23" s="99">
        <f>C7-C8+C12+C16+C18+C19+C20-C21+C22</f>
        <v>235</v>
      </c>
      <c r="D23" s="99">
        <f>D7-D8+D12+D16+D18+D19+D20-D21+D22</f>
        <v>153</v>
      </c>
      <c r="E23" s="67">
        <f t="shared" si="0"/>
        <v>53.594771241830067</v>
      </c>
    </row>
    <row r="24" spans="1:5">
      <c r="A24" s="26" t="s">
        <v>19</v>
      </c>
      <c r="B24" s="32">
        <v>14</v>
      </c>
      <c r="C24" s="27">
        <v>-6</v>
      </c>
      <c r="D24" s="27">
        <v>-10</v>
      </c>
      <c r="E24" s="28">
        <f t="shared" si="0"/>
        <v>-40</v>
      </c>
    </row>
    <row r="25" spans="1:5" ht="29.25" customHeight="1">
      <c r="A25" s="128" t="s">
        <v>115</v>
      </c>
      <c r="B25" s="32">
        <v>15</v>
      </c>
      <c r="C25" s="96">
        <v>0</v>
      </c>
      <c r="D25" s="96">
        <v>10</v>
      </c>
      <c r="E25" s="28" t="str">
        <f t="shared" si="0"/>
        <v>-100</v>
      </c>
    </row>
    <row r="26" spans="1:5">
      <c r="A26" s="26"/>
      <c r="B26" s="32"/>
      <c r="C26" s="27"/>
      <c r="D26" s="27"/>
      <c r="E26" s="28">
        <f t="shared" si="0"/>
        <v>0</v>
      </c>
    </row>
    <row r="27" spans="1:5">
      <c r="A27" s="35" t="s">
        <v>20</v>
      </c>
      <c r="B27" s="94"/>
      <c r="C27" s="42">
        <f>C23+C24-C25</f>
        <v>229</v>
      </c>
      <c r="D27" s="42">
        <f>D23+D24-D25</f>
        <v>133</v>
      </c>
      <c r="E27" s="67">
        <f t="shared" si="0"/>
        <v>72.180451127819538</v>
      </c>
    </row>
    <row r="28" spans="1:5">
      <c r="A28" s="26" t="s">
        <v>21</v>
      </c>
      <c r="B28" s="32">
        <v>16</v>
      </c>
      <c r="C28" s="96">
        <v>73</v>
      </c>
      <c r="D28" s="96">
        <v>41</v>
      </c>
      <c r="E28" s="28">
        <f t="shared" si="0"/>
        <v>78.048780487804876</v>
      </c>
    </row>
    <row r="29" spans="1:5">
      <c r="A29" s="26"/>
      <c r="B29" s="32"/>
      <c r="C29" s="27"/>
      <c r="D29" s="27"/>
      <c r="E29" s="28">
        <f t="shared" si="0"/>
        <v>0</v>
      </c>
    </row>
    <row r="30" spans="1:5" ht="13.5" thickBot="1">
      <c r="A30" s="35" t="s">
        <v>22</v>
      </c>
      <c r="B30" s="94"/>
      <c r="C30" s="100">
        <f>C27-C28</f>
        <v>156</v>
      </c>
      <c r="D30" s="100">
        <f>D27-D28</f>
        <v>92</v>
      </c>
      <c r="E30" s="67">
        <f t="shared" si="0"/>
        <v>69.565217391304344</v>
      </c>
    </row>
    <row r="31" spans="1:5" ht="13.5" thickTop="1">
      <c r="A31" s="72" t="s">
        <v>23</v>
      </c>
      <c r="B31" s="93"/>
      <c r="C31" s="31">
        <v>159</v>
      </c>
      <c r="D31" s="31">
        <v>113</v>
      </c>
      <c r="E31" s="77"/>
    </row>
    <row r="32" spans="1:5">
      <c r="A32" s="72" t="s">
        <v>24</v>
      </c>
      <c r="B32" s="93"/>
      <c r="C32" s="31">
        <v>-3</v>
      </c>
      <c r="D32" s="31">
        <v>-21</v>
      </c>
      <c r="E32" s="77"/>
    </row>
    <row r="33" spans="1:10">
      <c r="A33" s="26"/>
      <c r="B33" s="26"/>
      <c r="C33" s="26"/>
      <c r="D33" s="32"/>
      <c r="E33" s="26"/>
    </row>
    <row r="34" spans="1:10">
      <c r="A34" s="132" t="s">
        <v>132</v>
      </c>
      <c r="B34" s="101"/>
      <c r="C34" s="101"/>
      <c r="D34" s="101"/>
      <c r="E34" s="101"/>
    </row>
    <row r="42" spans="1:10">
      <c r="F42" s="26"/>
      <c r="G42" s="26"/>
      <c r="H42" s="26"/>
      <c r="I42" s="26"/>
      <c r="J42" s="26"/>
    </row>
    <row r="43" spans="1:10">
      <c r="F43" s="101"/>
      <c r="G43" s="101"/>
      <c r="H43" s="101"/>
      <c r="I43" s="101"/>
      <c r="J43" s="10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0" zoomScaleNormal="80" workbookViewId="0">
      <selection activeCell="C43" sqref="C43"/>
    </sheetView>
  </sheetViews>
  <sheetFormatPr baseColWidth="10" defaultColWidth="53.85546875" defaultRowHeight="12.75"/>
  <cols>
    <col min="1" max="1" width="53.85546875" style="70"/>
    <col min="2" max="2" width="27.85546875" style="70" customWidth="1"/>
    <col min="3" max="3" width="26.42578125" style="70" customWidth="1"/>
    <col min="4" max="4" width="21" style="70" customWidth="1"/>
    <col min="5" max="16384" width="53.85546875" style="70"/>
  </cols>
  <sheetData>
    <row r="1" spans="1:4" ht="25.5" customHeight="1">
      <c r="A1" s="76" t="s">
        <v>92</v>
      </c>
    </row>
    <row r="2" spans="1:4" ht="11.25" customHeight="1">
      <c r="A2" s="117"/>
      <c r="B2" s="118" t="s">
        <v>141</v>
      </c>
      <c r="C2" s="118" t="s">
        <v>107</v>
      </c>
      <c r="D2" s="119" t="s">
        <v>0</v>
      </c>
    </row>
    <row r="3" spans="1:4" ht="11.25" customHeight="1">
      <c r="A3" s="120"/>
      <c r="B3" s="121">
        <v>2015</v>
      </c>
      <c r="C3" s="32" t="s">
        <v>129</v>
      </c>
      <c r="D3" s="122" t="s">
        <v>1</v>
      </c>
    </row>
    <row r="4" spans="1:4" ht="11.25" customHeight="1">
      <c r="A4" s="123"/>
      <c r="B4" s="124" t="s">
        <v>3</v>
      </c>
      <c r="C4" s="124" t="s">
        <v>3</v>
      </c>
      <c r="D4" s="125" t="s">
        <v>4</v>
      </c>
    </row>
    <row r="5" spans="1:4" ht="12" customHeight="1">
      <c r="A5" s="66" t="s">
        <v>22</v>
      </c>
      <c r="B5" s="67">
        <v>156</v>
      </c>
      <c r="C5" s="68">
        <v>92</v>
      </c>
      <c r="D5" s="69">
        <f>IF(C5=0,0,IF(B5=0,"-100",IF(ABS((B5-C5)/C5*100)&gt;100,"&gt;100",((B5-C5)/C5*100))))</f>
        <v>69.565217391304344</v>
      </c>
    </row>
    <row r="6" spans="1:4" ht="27.75" customHeight="1">
      <c r="A6" s="71" t="s">
        <v>103</v>
      </c>
      <c r="B6" s="72"/>
      <c r="C6" s="72"/>
      <c r="D6" s="72"/>
    </row>
    <row r="7" spans="1:4" ht="33" customHeight="1">
      <c r="A7" s="73" t="s">
        <v>134</v>
      </c>
      <c r="B7" s="31">
        <v>-352</v>
      </c>
      <c r="C7" s="31">
        <v>-202</v>
      </c>
      <c r="D7" s="74">
        <f>IF(C7=0,0,IF(B7=0,"-100",IF(ABS((B7-C7)/C7*100)&gt;100,"&gt;100",((B7-C7)/C7*100))))</f>
        <v>74.257425742574256</v>
      </c>
    </row>
    <row r="8" spans="1:4" ht="30" customHeight="1">
      <c r="A8" s="73" t="s">
        <v>135</v>
      </c>
      <c r="B8" s="31">
        <v>-10</v>
      </c>
      <c r="C8" s="31">
        <v>-5</v>
      </c>
      <c r="D8" s="74">
        <f>IF(C8=0,0,IF(B8=0,"-100",IF(ABS((B8-C8)/C8*100)&gt;100,"&gt;100",((B8-C8)/C8*100))))</f>
        <v>100</v>
      </c>
    </row>
    <row r="9" spans="1:4" ht="20.25" customHeight="1">
      <c r="A9" s="73" t="s">
        <v>26</v>
      </c>
      <c r="B9" s="31">
        <v>112</v>
      </c>
      <c r="C9" s="31">
        <v>64</v>
      </c>
      <c r="D9" s="74">
        <f t="shared" ref="D9:D23" si="0">IF(C9=0,0,IF(B9=0,"-100",IF(ABS((B9-C9)/C9*100)&gt;100,"&gt;100",((B9-C9)/C9*100))))</f>
        <v>75</v>
      </c>
    </row>
    <row r="10" spans="1:4" s="76" customFormat="1" ht="42" customHeight="1">
      <c r="A10" s="71" t="s">
        <v>136</v>
      </c>
      <c r="B10" s="126">
        <f>SUM(B7:B9)</f>
        <v>-250</v>
      </c>
      <c r="C10" s="126">
        <f>SUM(C7:C9)</f>
        <v>-143</v>
      </c>
      <c r="D10" s="69">
        <f t="shared" si="0"/>
        <v>74.825174825174827</v>
      </c>
    </row>
    <row r="11" spans="1:4" s="76" customFormat="1" ht="23.25" customHeight="1">
      <c r="B11" s="31"/>
      <c r="C11" s="31"/>
      <c r="D11" s="77">
        <f t="shared" si="0"/>
        <v>0</v>
      </c>
    </row>
    <row r="12" spans="1:4" ht="28.5" customHeight="1">
      <c r="A12" s="73" t="s">
        <v>93</v>
      </c>
      <c r="D12" s="70">
        <f t="shared" si="0"/>
        <v>0</v>
      </c>
    </row>
    <row r="13" spans="1:4" ht="12" customHeight="1">
      <c r="A13" s="135" t="s">
        <v>94</v>
      </c>
      <c r="B13" s="31">
        <v>144</v>
      </c>
      <c r="C13" s="31">
        <v>231</v>
      </c>
      <c r="D13" s="74">
        <f t="shared" si="0"/>
        <v>-37.662337662337663</v>
      </c>
    </row>
    <row r="14" spans="1:4" ht="24" customHeight="1">
      <c r="A14" s="135" t="s">
        <v>137</v>
      </c>
      <c r="B14" s="31">
        <v>18</v>
      </c>
      <c r="C14" s="31">
        <v>2</v>
      </c>
      <c r="D14" s="74" t="str">
        <f t="shared" si="0"/>
        <v>&gt;100</v>
      </c>
    </row>
    <row r="15" spans="1:4" ht="13.5" customHeight="1">
      <c r="A15" s="73" t="s">
        <v>25</v>
      </c>
      <c r="C15" s="31"/>
      <c r="D15" s="74">
        <f t="shared" si="0"/>
        <v>0</v>
      </c>
    </row>
    <row r="16" spans="1:4" ht="14.25" customHeight="1">
      <c r="A16" s="135" t="s">
        <v>94</v>
      </c>
      <c r="B16" s="31">
        <v>39</v>
      </c>
      <c r="C16" s="31">
        <v>2</v>
      </c>
      <c r="D16" s="74" t="str">
        <f t="shared" si="0"/>
        <v>&gt;100</v>
      </c>
    </row>
    <row r="17" spans="1:5" ht="27" customHeight="1">
      <c r="A17" s="73" t="s">
        <v>139</v>
      </c>
      <c r="B17" s="31">
        <v>14</v>
      </c>
      <c r="C17" s="31">
        <v>15</v>
      </c>
      <c r="D17" s="31">
        <f t="shared" si="0"/>
        <v>-6.666666666666667</v>
      </c>
    </row>
    <row r="18" spans="1:5" ht="13.5" customHeight="1">
      <c r="A18" s="73" t="s">
        <v>26</v>
      </c>
      <c r="B18" s="31">
        <v>-50</v>
      </c>
      <c r="C18" s="31">
        <v>-76</v>
      </c>
      <c r="D18" s="31">
        <f t="shared" si="0"/>
        <v>-34.210526315789473</v>
      </c>
    </row>
    <row r="19" spans="1:5" ht="13.5" customHeight="1">
      <c r="A19" s="72"/>
      <c r="B19" s="79">
        <f>SUM(B13:B18)</f>
        <v>165</v>
      </c>
      <c r="C19" s="79">
        <f>SUM(C13:C18)</f>
        <v>174</v>
      </c>
      <c r="D19" s="31">
        <f t="shared" si="0"/>
        <v>-5.1724137931034484</v>
      </c>
    </row>
    <row r="20" spans="1:5" ht="13.5" customHeight="1">
      <c r="A20" s="66" t="s">
        <v>95</v>
      </c>
      <c r="B20" s="80">
        <v>-85</v>
      </c>
      <c r="C20" s="80">
        <v>31</v>
      </c>
      <c r="D20" s="67" t="str">
        <f t="shared" si="0"/>
        <v>&gt;100</v>
      </c>
    </row>
    <row r="21" spans="1:5" ht="19.5" customHeight="1" thickBot="1">
      <c r="A21" s="66" t="s">
        <v>27</v>
      </c>
      <c r="B21" s="81">
        <f>B5+B20</f>
        <v>71</v>
      </c>
      <c r="C21" s="81">
        <f>C5+C20</f>
        <v>123</v>
      </c>
      <c r="D21" s="67">
        <f t="shared" si="0"/>
        <v>-42.276422764227647</v>
      </c>
    </row>
    <row r="22" spans="1:5" ht="16.5" customHeight="1" thickTop="1">
      <c r="A22" s="73" t="s">
        <v>23</v>
      </c>
      <c r="B22" s="31">
        <v>94</v>
      </c>
      <c r="C22" s="31">
        <v>145</v>
      </c>
      <c r="D22" s="31">
        <f t="shared" si="0"/>
        <v>-35.172413793103445</v>
      </c>
    </row>
    <row r="23" spans="1:5" ht="13.5" customHeight="1">
      <c r="A23" s="72" t="s">
        <v>24</v>
      </c>
      <c r="B23" s="31">
        <v>-23</v>
      </c>
      <c r="C23" s="31">
        <v>-22</v>
      </c>
      <c r="D23" s="31">
        <f t="shared" si="0"/>
        <v>4.5454545454545459</v>
      </c>
    </row>
    <row r="24" spans="1:5" ht="11.25" customHeight="1">
      <c r="A24" s="66"/>
      <c r="B24" s="127"/>
      <c r="C24" s="127"/>
      <c r="D24" s="31"/>
    </row>
    <row r="25" spans="1:5" ht="19.5" customHeight="1">
      <c r="A25" s="138" t="s">
        <v>138</v>
      </c>
      <c r="B25" s="138"/>
      <c r="C25" s="138"/>
      <c r="D25" s="138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69">
        <v>0</v>
      </c>
    </row>
    <row r="31" spans="1:5" ht="25.5" customHeight="1">
      <c r="E31" s="72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72"/>
      <c r="F50" s="72"/>
    </row>
    <row r="51" spans="5:8" ht="11.25" customHeight="1">
      <c r="E51" s="127"/>
      <c r="F51" s="127"/>
      <c r="G51" s="127"/>
      <c r="H51" s="127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22" zoomScale="80" zoomScaleNormal="80" workbookViewId="0">
      <selection activeCell="D55" sqref="D55"/>
    </sheetView>
  </sheetViews>
  <sheetFormatPr baseColWidth="10" defaultColWidth="77.85546875" defaultRowHeight="18" customHeight="1"/>
  <cols>
    <col min="1" max="1" width="77.85546875" style="14"/>
    <col min="2" max="2" width="5.7109375" style="1" customWidth="1"/>
    <col min="3" max="3" width="20.28515625" style="14" customWidth="1"/>
    <col min="4" max="4" width="17.42578125" style="14" customWidth="1"/>
    <col min="5" max="5" width="19.28515625" style="14" customWidth="1"/>
    <col min="6" max="6" width="77.85546875" style="1"/>
    <col min="7" max="7" width="77.85546875" style="12"/>
    <col min="8" max="8" width="77.85546875" style="13"/>
    <col min="9" max="16384" width="77.85546875" style="14"/>
  </cols>
  <sheetData>
    <row r="1" spans="1:9" ht="18" customHeight="1">
      <c r="A1" s="11" t="s">
        <v>96</v>
      </c>
      <c r="C1" s="1"/>
      <c r="D1" s="1"/>
      <c r="E1" s="1"/>
    </row>
    <row r="2" spans="1:9" ht="18" customHeight="1">
      <c r="A2" s="15"/>
      <c r="B2" s="15"/>
      <c r="C2" s="16" t="s">
        <v>140</v>
      </c>
      <c r="D2" s="16" t="s">
        <v>35</v>
      </c>
      <c r="E2" s="17"/>
    </row>
    <row r="3" spans="1:9" ht="18" customHeight="1">
      <c r="A3" s="18"/>
      <c r="B3" s="19"/>
      <c r="C3" s="20">
        <v>2015</v>
      </c>
      <c r="D3" s="32">
        <v>2014</v>
      </c>
      <c r="E3" s="19"/>
      <c r="H3" s="21"/>
    </row>
    <row r="4" spans="1:9" ht="18" customHeight="1">
      <c r="A4" s="22" t="s">
        <v>62</v>
      </c>
      <c r="B4" s="23" t="s">
        <v>2</v>
      </c>
      <c r="C4" s="24" t="s">
        <v>3</v>
      </c>
      <c r="D4" s="24" t="s">
        <v>3</v>
      </c>
      <c r="E4" s="23" t="s">
        <v>114</v>
      </c>
      <c r="H4" s="21"/>
    </row>
    <row r="5" spans="1:9" ht="18" customHeight="1">
      <c r="A5" s="25" t="s">
        <v>63</v>
      </c>
      <c r="B5" s="26"/>
      <c r="C5" s="27">
        <v>537</v>
      </c>
      <c r="D5" s="27">
        <v>1064</v>
      </c>
      <c r="E5" s="28">
        <f>IF(D5=0,0,IF(C5=0,"-100",IF(ABS((C5-D5)/D5*100)&gt;100,"&gt;100",((C5-D5)/D5*100))))</f>
        <v>-49.530075187969928</v>
      </c>
      <c r="H5" s="21"/>
      <c r="I5" s="29"/>
    </row>
    <row r="6" spans="1:9" ht="18" customHeight="1">
      <c r="A6" s="25" t="s">
        <v>64</v>
      </c>
      <c r="B6" s="26">
        <v>17</v>
      </c>
      <c r="C6" s="27">
        <v>25449</v>
      </c>
      <c r="D6" s="27">
        <v>23565</v>
      </c>
      <c r="E6" s="28">
        <f t="shared" ref="E6:E8" si="0">IF(D6=0,0,IF(C6=0,"-100",IF(ABS((C6-D6)/D6*100)&gt;100,"&gt;100",((C6-D6)/D6*100))))</f>
        <v>7.9949077021005728</v>
      </c>
      <c r="G6" s="30"/>
      <c r="H6" s="21"/>
      <c r="I6" s="29"/>
    </row>
    <row r="7" spans="1:9" ht="18" customHeight="1">
      <c r="A7" s="25" t="s">
        <v>65</v>
      </c>
      <c r="B7" s="26">
        <v>18</v>
      </c>
      <c r="C7" s="27">
        <v>111283</v>
      </c>
      <c r="D7" s="27">
        <v>108255</v>
      </c>
      <c r="E7" s="28">
        <f t="shared" si="0"/>
        <v>2.7970994411343586</v>
      </c>
      <c r="G7" s="30"/>
      <c r="H7" s="21"/>
      <c r="I7" s="29"/>
    </row>
    <row r="8" spans="1:9" ht="18" customHeight="1">
      <c r="A8" s="25" t="s">
        <v>66</v>
      </c>
      <c r="B8" s="26">
        <v>19</v>
      </c>
      <c r="C8" s="27">
        <v>-2874</v>
      </c>
      <c r="D8" s="27">
        <v>-2747</v>
      </c>
      <c r="E8" s="28">
        <f t="shared" si="0"/>
        <v>4.6232253367309797</v>
      </c>
      <c r="G8" s="30"/>
      <c r="H8" s="21"/>
      <c r="I8" s="29"/>
    </row>
    <row r="9" spans="1:9" ht="18" customHeight="1">
      <c r="A9" s="25" t="s">
        <v>67</v>
      </c>
      <c r="C9" s="31"/>
      <c r="D9" s="31"/>
      <c r="E9" s="28"/>
      <c r="G9" s="30"/>
      <c r="H9" s="21"/>
      <c r="I9" s="29"/>
    </row>
    <row r="10" spans="1:9" ht="18" customHeight="1">
      <c r="A10" s="25" t="s">
        <v>68</v>
      </c>
      <c r="B10" s="32"/>
      <c r="C10" s="31">
        <v>253</v>
      </c>
      <c r="D10" s="27">
        <v>114</v>
      </c>
      <c r="E10" s="28" t="str">
        <f>IF(D10=0,0,IF(C10=0,"-100",IF(ABS((C10-D10)/D10*100)&gt;100,"&gt;100",((C10-D10)/D10*100))))</f>
        <v>&gt;100</v>
      </c>
      <c r="G10" s="30"/>
      <c r="H10" s="21"/>
      <c r="I10" s="29"/>
    </row>
    <row r="11" spans="1:9" ht="18" customHeight="1">
      <c r="A11" s="25" t="s">
        <v>69</v>
      </c>
      <c r="C11" s="31"/>
      <c r="D11" s="31"/>
      <c r="E11" s="28"/>
      <c r="G11" s="30"/>
      <c r="H11" s="21"/>
      <c r="I11" s="29"/>
    </row>
    <row r="12" spans="1:9" ht="12.75">
      <c r="A12" s="25" t="s">
        <v>70</v>
      </c>
      <c r="B12" s="1">
        <v>20</v>
      </c>
      <c r="C12" s="31">
        <v>18536</v>
      </c>
      <c r="D12" s="27">
        <v>16306</v>
      </c>
      <c r="E12" s="28">
        <f t="shared" ref="E12:E23" si="1">IF(D12=0,0,IF(C12=0,"-100",IF(ABS((C12-D12)/D12*100)&gt;100,"&gt;100",((C12-D12)/D12*100))))</f>
        <v>13.675947503986263</v>
      </c>
      <c r="G12" s="30"/>
      <c r="H12" s="21"/>
      <c r="I12" s="29"/>
    </row>
    <row r="13" spans="1:9" ht="18" customHeight="1">
      <c r="A13" s="25" t="s">
        <v>71</v>
      </c>
      <c r="B13" s="26"/>
      <c r="C13" s="27">
        <v>3684</v>
      </c>
      <c r="D13" s="27">
        <v>3483</v>
      </c>
      <c r="E13" s="28">
        <f t="shared" si="1"/>
        <v>5.7708871662360037</v>
      </c>
      <c r="I13" s="33"/>
    </row>
    <row r="14" spans="1:9" ht="18" customHeight="1">
      <c r="A14" s="25" t="s">
        <v>72</v>
      </c>
      <c r="B14" s="26">
        <v>21</v>
      </c>
      <c r="C14" s="27">
        <v>43159</v>
      </c>
      <c r="D14" s="27">
        <v>45120</v>
      </c>
      <c r="E14" s="28">
        <f t="shared" si="1"/>
        <v>-4.3461879432624109</v>
      </c>
      <c r="G14" s="30"/>
      <c r="I14" s="33"/>
    </row>
    <row r="15" spans="1:9" ht="18" customHeight="1">
      <c r="A15" s="25" t="s">
        <v>73</v>
      </c>
      <c r="B15" s="26"/>
      <c r="C15" s="27">
        <v>322</v>
      </c>
      <c r="D15" s="27">
        <v>318</v>
      </c>
      <c r="E15" s="28">
        <f t="shared" si="1"/>
        <v>1.257861635220126</v>
      </c>
      <c r="I15" s="33"/>
    </row>
    <row r="16" spans="1:9" ht="18" customHeight="1">
      <c r="A16" s="25" t="s">
        <v>74</v>
      </c>
      <c r="B16" s="26">
        <v>22</v>
      </c>
      <c r="C16" s="27">
        <v>571</v>
      </c>
      <c r="D16" s="27">
        <v>568</v>
      </c>
      <c r="E16" s="28">
        <f t="shared" si="1"/>
        <v>0.528169014084507</v>
      </c>
      <c r="H16" s="34"/>
      <c r="I16" s="33"/>
    </row>
    <row r="17" spans="1:9" ht="18" customHeight="1">
      <c r="A17" s="25" t="s">
        <v>75</v>
      </c>
      <c r="B17" s="26"/>
      <c r="C17" s="27">
        <v>79</v>
      </c>
      <c r="D17" s="27">
        <v>80</v>
      </c>
      <c r="E17" s="28">
        <f t="shared" si="1"/>
        <v>-1.25</v>
      </c>
      <c r="I17" s="33"/>
    </row>
    <row r="18" spans="1:9" ht="18" customHeight="1">
      <c r="A18" s="25" t="s">
        <v>76</v>
      </c>
      <c r="B18" s="26">
        <v>23</v>
      </c>
      <c r="C18" s="27">
        <v>139</v>
      </c>
      <c r="D18" s="27">
        <v>139</v>
      </c>
      <c r="E18" s="28">
        <f t="shared" si="1"/>
        <v>0</v>
      </c>
      <c r="I18" s="33"/>
    </row>
    <row r="19" spans="1:9" ht="18" customHeight="1">
      <c r="A19" s="25" t="s">
        <v>125</v>
      </c>
      <c r="B19" s="26">
        <v>24</v>
      </c>
      <c r="C19" s="27">
        <v>52</v>
      </c>
      <c r="D19" s="27">
        <v>56</v>
      </c>
      <c r="E19" s="28">
        <f t="shared" si="1"/>
        <v>-7.1428571428571423</v>
      </c>
      <c r="I19" s="33"/>
    </row>
    <row r="20" spans="1:9" ht="18" customHeight="1">
      <c r="A20" s="25" t="s">
        <v>77</v>
      </c>
      <c r="B20" s="26"/>
      <c r="C20" s="27">
        <v>62</v>
      </c>
      <c r="D20" s="27">
        <v>57</v>
      </c>
      <c r="E20" s="28">
        <f t="shared" si="1"/>
        <v>8.7719298245614024</v>
      </c>
      <c r="I20" s="29"/>
    </row>
    <row r="21" spans="1:9" ht="18" customHeight="1">
      <c r="A21" s="25" t="s">
        <v>78</v>
      </c>
      <c r="B21" s="26"/>
      <c r="C21" s="27">
        <v>849</v>
      </c>
      <c r="D21" s="27">
        <v>784</v>
      </c>
      <c r="E21" s="28">
        <f t="shared" si="1"/>
        <v>8.2908163265306118</v>
      </c>
      <c r="I21" s="29"/>
    </row>
    <row r="22" spans="1:9" ht="18" customHeight="1">
      <c r="A22" s="25" t="s">
        <v>79</v>
      </c>
      <c r="B22" s="35"/>
      <c r="C22" s="27">
        <v>809</v>
      </c>
      <c r="D22" s="27">
        <v>445</v>
      </c>
      <c r="E22" s="28">
        <f t="shared" si="1"/>
        <v>81.797752808988761</v>
      </c>
      <c r="I22" s="29"/>
    </row>
    <row r="23" spans="1:9" s="11" customFormat="1" ht="18" customHeight="1" thickBot="1">
      <c r="A23" s="36" t="s">
        <v>80</v>
      </c>
      <c r="C23" s="37">
        <f>SUM(C5:C22)</f>
        <v>202910</v>
      </c>
      <c r="D23" s="37">
        <f>SUM(D5:D22)</f>
        <v>197607</v>
      </c>
      <c r="E23" s="37">
        <f t="shared" si="1"/>
        <v>2.6836093863071651</v>
      </c>
      <c r="F23" s="38"/>
      <c r="G23" s="30"/>
      <c r="H23" s="39"/>
      <c r="I23" s="40"/>
    </row>
    <row r="24" spans="1:9" s="11" customFormat="1" ht="18" customHeight="1" thickTop="1">
      <c r="A24" s="36"/>
      <c r="B24" s="35"/>
      <c r="C24" s="41"/>
      <c r="D24" s="42"/>
      <c r="F24" s="38"/>
      <c r="G24" s="43"/>
      <c r="H24" s="39"/>
      <c r="I24" s="40"/>
    </row>
    <row r="25" spans="1:9" ht="18" customHeight="1">
      <c r="A25" s="15"/>
      <c r="B25" s="15"/>
      <c r="C25" s="16" t="s">
        <v>140</v>
      </c>
      <c r="D25" s="16" t="s">
        <v>35</v>
      </c>
      <c r="E25" s="17"/>
      <c r="I25" s="29"/>
    </row>
    <row r="26" spans="1:9" ht="18" customHeight="1">
      <c r="A26" s="18"/>
      <c r="B26" s="19"/>
      <c r="C26" s="20">
        <v>2015</v>
      </c>
      <c r="D26" s="32">
        <v>2014</v>
      </c>
      <c r="E26" s="19"/>
      <c r="G26" s="45"/>
      <c r="I26" s="29"/>
    </row>
    <row r="27" spans="1:9" ht="18" customHeight="1">
      <c r="A27" s="22" t="s">
        <v>81</v>
      </c>
      <c r="B27" s="23" t="s">
        <v>2</v>
      </c>
      <c r="C27" s="24" t="s">
        <v>3</v>
      </c>
      <c r="D27" s="24" t="s">
        <v>3</v>
      </c>
      <c r="E27" s="23" t="s">
        <v>114</v>
      </c>
      <c r="H27" s="21"/>
      <c r="I27" s="29"/>
    </row>
    <row r="28" spans="1:9" ht="18" customHeight="1">
      <c r="A28" s="25" t="s">
        <v>82</v>
      </c>
      <c r="B28" s="18">
        <v>25</v>
      </c>
      <c r="C28" s="46">
        <v>58515</v>
      </c>
      <c r="D28" s="47">
        <v>58986</v>
      </c>
      <c r="E28" s="48">
        <v>0</v>
      </c>
      <c r="F28" s="29"/>
      <c r="G28" s="14"/>
      <c r="H28" s="14"/>
    </row>
    <row r="29" spans="1:9" ht="18" customHeight="1">
      <c r="A29" s="25" t="s">
        <v>83</v>
      </c>
      <c r="B29" s="18">
        <v>26</v>
      </c>
      <c r="C29" s="46">
        <v>57243</v>
      </c>
      <c r="D29" s="47">
        <v>57996</v>
      </c>
      <c r="E29" s="48">
        <f t="shared" ref="E29:E30" si="2">IF(D29=0,0,IF(C29=0,"-100",IF(ABS((C29-D29)/D29*100)&gt;100,"&gt;100",((C29-D29)/D29*100))))</f>
        <v>-1.2983654045106561</v>
      </c>
      <c r="F29" s="29"/>
      <c r="G29" s="14"/>
      <c r="H29" s="14"/>
    </row>
    <row r="30" spans="1:9" ht="18" customHeight="1">
      <c r="A30" s="25" t="s">
        <v>84</v>
      </c>
      <c r="B30" s="18">
        <v>27</v>
      </c>
      <c r="C30" s="46">
        <v>42018</v>
      </c>
      <c r="D30" s="47">
        <v>40714</v>
      </c>
      <c r="E30" s="48">
        <f t="shared" si="2"/>
        <v>3.2028294935403054</v>
      </c>
      <c r="F30" s="29"/>
      <c r="G30" s="49"/>
      <c r="H30" s="14"/>
    </row>
    <row r="31" spans="1:9" ht="18" customHeight="1">
      <c r="A31" s="25" t="s">
        <v>67</v>
      </c>
      <c r="B31" s="18"/>
      <c r="C31" s="50"/>
      <c r="D31" s="47"/>
      <c r="E31" s="48"/>
      <c r="F31" s="29"/>
      <c r="G31" s="14"/>
      <c r="H31" s="14"/>
    </row>
    <row r="32" spans="1:9" ht="18" customHeight="1">
      <c r="A32" s="25" t="s">
        <v>68</v>
      </c>
      <c r="B32" s="51">
        <v>28</v>
      </c>
      <c r="C32" s="46">
        <v>1352</v>
      </c>
      <c r="D32" s="47">
        <v>1176</v>
      </c>
      <c r="E32" s="48">
        <f>IF(D32=0,0,IF(C32=0,"-100",IF(ABS((C32-D32)/D32*100)&gt;100,"&gt;100",((C32-D32)/D32*100))))</f>
        <v>14.965986394557824</v>
      </c>
      <c r="F32" s="29"/>
      <c r="G32" s="14"/>
      <c r="H32" s="14"/>
    </row>
    <row r="33" spans="1:9" ht="18" customHeight="1">
      <c r="A33" s="25" t="s">
        <v>69</v>
      </c>
      <c r="B33" s="18"/>
      <c r="C33" s="52"/>
      <c r="D33" s="53"/>
      <c r="E33" s="48"/>
      <c r="F33" s="29"/>
      <c r="G33" s="14"/>
      <c r="H33" s="14"/>
      <c r="I33" s="47"/>
    </row>
    <row r="34" spans="1:9" ht="18" customHeight="1">
      <c r="A34" s="25" t="s">
        <v>97</v>
      </c>
      <c r="B34" s="18">
        <v>29</v>
      </c>
      <c r="C34" s="46">
        <v>22242</v>
      </c>
      <c r="D34" s="47">
        <v>18169</v>
      </c>
      <c r="E34" s="48">
        <f t="shared" ref="E34:E41" si="3">IF(D34=0,0,IF(C34=0,"-100",IF(ABS((C34-D34)/D34*100)&gt;100,"&gt;100",((C34-D34)/D34*100))))</f>
        <v>22.41730419946062</v>
      </c>
      <c r="F34" s="29"/>
      <c r="G34" s="14"/>
      <c r="H34" s="14"/>
    </row>
    <row r="35" spans="1:9" ht="18" customHeight="1">
      <c r="A35" s="25" t="s">
        <v>85</v>
      </c>
      <c r="B35" s="18">
        <v>30</v>
      </c>
      <c r="C35" s="46">
        <v>4226</v>
      </c>
      <c r="D35" s="47">
        <v>3926</v>
      </c>
      <c r="E35" s="48">
        <f t="shared" si="3"/>
        <v>7.6413652572592969</v>
      </c>
      <c r="F35" s="29"/>
      <c r="G35" s="14"/>
      <c r="H35" s="14"/>
    </row>
    <row r="36" spans="1:9" ht="18" customHeight="1">
      <c r="A36" s="25" t="s">
        <v>86</v>
      </c>
      <c r="B36" s="18"/>
      <c r="C36" s="47">
        <v>3284</v>
      </c>
      <c r="D36" s="47">
        <v>2846</v>
      </c>
      <c r="E36" s="48">
        <f t="shared" si="3"/>
        <v>15.390021082220661</v>
      </c>
      <c r="F36" s="29"/>
      <c r="G36" s="14"/>
      <c r="H36" s="14"/>
    </row>
    <row r="37" spans="1:9" ht="18" customHeight="1">
      <c r="A37" s="25" t="s">
        <v>126</v>
      </c>
      <c r="B37" s="18"/>
      <c r="C37" s="47">
        <v>1</v>
      </c>
      <c r="D37" s="47">
        <v>6</v>
      </c>
      <c r="E37" s="48">
        <f t="shared" si="3"/>
        <v>-83.333333333333343</v>
      </c>
      <c r="F37" s="29"/>
      <c r="G37" s="14"/>
      <c r="H37" s="14"/>
    </row>
    <row r="38" spans="1:9" ht="18" customHeight="1">
      <c r="A38" s="14" t="s">
        <v>106</v>
      </c>
      <c r="B38" s="51"/>
      <c r="C38" s="47">
        <v>108</v>
      </c>
      <c r="D38" s="47">
        <v>73</v>
      </c>
      <c r="E38" s="48">
        <f t="shared" si="3"/>
        <v>47.945205479452049</v>
      </c>
      <c r="F38" s="29"/>
      <c r="G38" s="14"/>
      <c r="H38" s="14"/>
    </row>
    <row r="39" spans="1:9" ht="18" customHeight="1">
      <c r="A39" s="25" t="s">
        <v>78</v>
      </c>
      <c r="B39" s="51"/>
      <c r="C39" s="47">
        <v>133</v>
      </c>
      <c r="D39" s="47">
        <v>100</v>
      </c>
      <c r="E39" s="48">
        <f t="shared" si="3"/>
        <v>33</v>
      </c>
      <c r="F39" s="29"/>
      <c r="G39" s="14"/>
      <c r="H39" s="14"/>
    </row>
    <row r="40" spans="1:9" ht="18" customHeight="1">
      <c r="A40" s="25" t="s">
        <v>87</v>
      </c>
      <c r="B40" s="18"/>
      <c r="C40" s="47">
        <v>909</v>
      </c>
      <c r="D40" s="47">
        <v>867</v>
      </c>
      <c r="E40" s="48">
        <f t="shared" si="3"/>
        <v>4.844290657439446</v>
      </c>
      <c r="F40" s="33"/>
      <c r="G40" s="14"/>
      <c r="H40" s="14"/>
    </row>
    <row r="41" spans="1:9" ht="18" customHeight="1">
      <c r="A41" s="25" t="s">
        <v>88</v>
      </c>
      <c r="B41" s="18">
        <v>31</v>
      </c>
      <c r="C41" s="47">
        <v>4907</v>
      </c>
      <c r="D41" s="47">
        <v>4846</v>
      </c>
      <c r="E41" s="48">
        <f t="shared" si="3"/>
        <v>1.2587701196863392</v>
      </c>
      <c r="F41" s="29"/>
      <c r="H41" s="14"/>
    </row>
    <row r="42" spans="1:9" ht="18" customHeight="1">
      <c r="A42" s="36" t="s">
        <v>40</v>
      </c>
      <c r="B42" s="18"/>
      <c r="C42" s="45"/>
      <c r="D42" s="45"/>
      <c r="E42" s="45"/>
      <c r="F42" s="29"/>
      <c r="G42" s="14"/>
      <c r="H42" s="14"/>
    </row>
    <row r="43" spans="1:9" ht="18" customHeight="1">
      <c r="A43" s="54" t="s">
        <v>98</v>
      </c>
      <c r="B43" s="18"/>
      <c r="C43" s="47">
        <v>1607</v>
      </c>
      <c r="D43" s="47">
        <v>1607</v>
      </c>
      <c r="E43" s="48">
        <f t="shared" ref="E43:E51" si="4">IF(D43=0,0,IF(C43=0,"-100",IF(ABS((C43-D43)/D43*100)&gt;100,"&gt;100",((C43-D43)/D43*100))))</f>
        <v>0</v>
      </c>
      <c r="F43" s="29"/>
      <c r="G43" s="14"/>
      <c r="H43" s="14"/>
    </row>
    <row r="44" spans="1:9" ht="18" customHeight="1">
      <c r="A44" s="54" t="s">
        <v>99</v>
      </c>
      <c r="B44" s="18"/>
      <c r="C44" s="47">
        <v>3332</v>
      </c>
      <c r="D44" s="47">
        <v>3332</v>
      </c>
      <c r="E44" s="48">
        <f t="shared" si="4"/>
        <v>0</v>
      </c>
      <c r="F44" s="29"/>
      <c r="G44" s="55"/>
      <c r="H44" s="14"/>
    </row>
    <row r="45" spans="1:9" ht="18" customHeight="1">
      <c r="A45" s="54" t="s">
        <v>100</v>
      </c>
      <c r="B45" s="18"/>
      <c r="C45" s="47">
        <v>1902</v>
      </c>
      <c r="D45" s="47">
        <v>1957</v>
      </c>
      <c r="E45" s="48">
        <f t="shared" si="4"/>
        <v>-2.810424118548799</v>
      </c>
      <c r="F45" s="33"/>
      <c r="G45" s="55"/>
      <c r="H45" s="14"/>
    </row>
    <row r="46" spans="1:9" ht="18" customHeight="1">
      <c r="A46" s="54" t="s">
        <v>101</v>
      </c>
      <c r="B46" s="18"/>
      <c r="C46" s="47">
        <v>568</v>
      </c>
      <c r="D46" s="47">
        <v>420</v>
      </c>
      <c r="E46" s="48">
        <f t="shared" si="4"/>
        <v>35.238095238095241</v>
      </c>
      <c r="F46" s="29"/>
      <c r="G46" s="55"/>
      <c r="H46" s="14"/>
    </row>
    <row r="47" spans="1:9" ht="18" customHeight="1">
      <c r="A47" s="54" t="s">
        <v>102</v>
      </c>
      <c r="B47" s="18"/>
      <c r="C47" s="56">
        <v>-9</v>
      </c>
      <c r="D47" s="56">
        <v>-10</v>
      </c>
      <c r="E47" s="57">
        <f t="shared" si="4"/>
        <v>-10</v>
      </c>
      <c r="F47" s="29"/>
      <c r="G47" s="14"/>
      <c r="H47" s="14"/>
    </row>
    <row r="48" spans="1:9" ht="18" customHeight="1">
      <c r="A48" s="58" t="s">
        <v>89</v>
      </c>
      <c r="B48" s="18"/>
      <c r="C48" s="59">
        <f>SUM(C43:C47)</f>
        <v>7400</v>
      </c>
      <c r="D48" s="59">
        <f>SUM(D43:D47)</f>
        <v>7306</v>
      </c>
      <c r="E48" s="60">
        <f t="shared" si="4"/>
        <v>1.2866137421297563</v>
      </c>
      <c r="F48" s="29"/>
      <c r="G48" s="14"/>
      <c r="H48" s="14"/>
    </row>
    <row r="49" spans="1:8" ht="18" customHeight="1">
      <c r="A49" s="61" t="s">
        <v>90</v>
      </c>
      <c r="B49" s="18"/>
      <c r="C49" s="56">
        <v>572</v>
      </c>
      <c r="D49" s="56">
        <v>596</v>
      </c>
      <c r="E49" s="57">
        <f t="shared" si="4"/>
        <v>-4.0268456375838921</v>
      </c>
      <c r="F49" s="29"/>
      <c r="G49" s="14"/>
      <c r="H49" s="14"/>
    </row>
    <row r="50" spans="1:8" s="11" customFormat="1" ht="18" customHeight="1">
      <c r="B50" s="44"/>
      <c r="C50" s="62">
        <v>7972</v>
      </c>
      <c r="D50" s="62">
        <f>SUM(D48:D49)</f>
        <v>7902</v>
      </c>
      <c r="E50" s="63">
        <f t="shared" si="4"/>
        <v>0.88585168311819795</v>
      </c>
    </row>
    <row r="51" spans="1:8" ht="18" customHeight="1" thickBot="1">
      <c r="A51" s="36" t="s">
        <v>91</v>
      </c>
      <c r="B51" s="18"/>
      <c r="C51" s="64">
        <f>SUM(C28:C41)+C50</f>
        <v>202910</v>
      </c>
      <c r="D51" s="64">
        <f>SUM(D28:D41)+D50</f>
        <v>197607</v>
      </c>
      <c r="E51" s="65">
        <f t="shared" si="4"/>
        <v>2.6836093863071651</v>
      </c>
      <c r="F51" s="14"/>
      <c r="G51" s="14"/>
      <c r="H51" s="14"/>
    </row>
    <row r="52" spans="1:8" ht="18" customHeight="1" thickTop="1">
      <c r="A52" s="54"/>
      <c r="F52" s="14"/>
      <c r="G52" s="14"/>
      <c r="H52" s="14"/>
    </row>
    <row r="53" spans="1:8" ht="18" customHeight="1">
      <c r="A53" s="54"/>
      <c r="F53" s="14"/>
      <c r="G53" s="14"/>
      <c r="H53" s="14"/>
    </row>
    <row r="54" spans="1:8" ht="18" customHeight="1">
      <c r="A54" s="138"/>
      <c r="B54" s="138"/>
      <c r="C54" s="138"/>
      <c r="D54" s="138"/>
      <c r="F54" s="14"/>
      <c r="G54" s="14"/>
      <c r="H54" s="14"/>
    </row>
    <row r="56" spans="1:8" ht="18" customHeight="1">
      <c r="F56" s="14"/>
      <c r="G56" s="14"/>
      <c r="H56" s="14"/>
    </row>
    <row r="57" spans="1:8" ht="18" customHeight="1">
      <c r="F57" s="14"/>
      <c r="G57" s="14"/>
      <c r="H57" s="14"/>
    </row>
    <row r="58" spans="1:8" ht="18" customHeight="1">
      <c r="F58" s="14"/>
      <c r="G58" s="14"/>
      <c r="H58" s="14"/>
    </row>
    <row r="59" spans="1:8" ht="18" customHeight="1">
      <c r="F59" s="14"/>
      <c r="G59" s="14"/>
      <c r="H59" s="14"/>
    </row>
    <row r="60" spans="1:8" ht="18" customHeight="1">
      <c r="F60" s="14"/>
      <c r="G60" s="14"/>
      <c r="H60" s="14"/>
    </row>
    <row r="61" spans="1:8" ht="18" customHeight="1">
      <c r="F61" s="14"/>
      <c r="G61" s="14"/>
      <c r="H61" s="14"/>
    </row>
    <row r="62" spans="1:8" ht="18" customHeight="1">
      <c r="F62" s="14"/>
      <c r="G62" s="14"/>
      <c r="H62" s="14"/>
    </row>
    <row r="63" spans="1:8" ht="18" customHeight="1">
      <c r="F63" s="14"/>
      <c r="G63" s="14"/>
      <c r="H63" s="14"/>
    </row>
    <row r="64" spans="1:8" ht="18" customHeight="1">
      <c r="F64" s="14"/>
      <c r="G64" s="14"/>
      <c r="H64" s="14"/>
    </row>
    <row r="65" spans="6:8" ht="18" customHeight="1">
      <c r="F65" s="14"/>
      <c r="G65" s="14"/>
      <c r="H65" s="14"/>
    </row>
    <row r="66" spans="6:8" ht="18" customHeight="1">
      <c r="F66" s="14"/>
      <c r="G66" s="14"/>
      <c r="H66" s="14"/>
    </row>
    <row r="67" spans="6:8" ht="18" customHeight="1">
      <c r="F67" s="14"/>
      <c r="G67" s="14"/>
      <c r="H67" s="14"/>
    </row>
    <row r="68" spans="6:8" ht="18" customHeight="1">
      <c r="F68" s="14"/>
      <c r="G68" s="14"/>
      <c r="H68" s="14"/>
    </row>
    <row r="69" spans="6:8" ht="18" customHeight="1">
      <c r="F69" s="14"/>
      <c r="G69" s="14"/>
      <c r="H69" s="14"/>
    </row>
    <row r="70" spans="6:8" ht="18" customHeight="1">
      <c r="F70" s="14"/>
      <c r="G70" s="14"/>
      <c r="H70" s="14"/>
    </row>
    <row r="71" spans="6:8" ht="18" customHeight="1">
      <c r="F71" s="14"/>
      <c r="G71" s="14"/>
      <c r="H71" s="14"/>
    </row>
    <row r="72" spans="6:8" ht="18" customHeight="1">
      <c r="F72" s="14"/>
      <c r="G72" s="14"/>
      <c r="H72" s="14"/>
    </row>
    <row r="73" spans="6:8" ht="18" customHeight="1">
      <c r="F73" s="14"/>
      <c r="G73" s="14"/>
      <c r="H73" s="14"/>
    </row>
    <row r="74" spans="6:8" ht="18" customHeight="1">
      <c r="F74" s="14"/>
      <c r="G74" s="14"/>
      <c r="H74" s="14"/>
    </row>
  </sheetData>
  <mergeCells count="1">
    <mergeCell ref="A54:D54"/>
  </mergeCells>
  <pageMargins left="0.98425196850393704" right="0.39370078740157483" top="0.98425196850393704" bottom="0.59055118110236227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>
      <selection activeCell="A23" sqref="A23"/>
    </sheetView>
  </sheetViews>
  <sheetFormatPr baseColWidth="10" defaultRowHeight="15"/>
  <cols>
    <col min="1" max="1" width="75.85546875" bestFit="1" customWidth="1"/>
    <col min="2" max="2" width="13" bestFit="1" customWidth="1"/>
    <col min="7" max="7" width="11.42578125" style="5"/>
    <col min="9" max="9" width="11.42578125" style="5"/>
  </cols>
  <sheetData>
    <row r="1" spans="1:9">
      <c r="A1" s="2" t="s">
        <v>113</v>
      </c>
    </row>
    <row r="2" spans="1:9">
      <c r="A2" s="3"/>
      <c r="B2" s="3"/>
      <c r="C2" s="3"/>
      <c r="D2" s="3"/>
      <c r="E2" s="3"/>
      <c r="F2" s="3"/>
      <c r="G2" s="6" t="s">
        <v>43</v>
      </c>
      <c r="H2" s="3"/>
      <c r="I2" s="6"/>
    </row>
    <row r="3" spans="1:9">
      <c r="F3" t="s">
        <v>44</v>
      </c>
      <c r="G3" s="5" t="s">
        <v>45</v>
      </c>
      <c r="H3" t="s">
        <v>46</v>
      </c>
    </row>
    <row r="4" spans="1:9">
      <c r="E4" t="s">
        <v>47</v>
      </c>
      <c r="F4" t="s">
        <v>48</v>
      </c>
      <c r="G4" s="5" t="s">
        <v>49</v>
      </c>
      <c r="H4" t="s">
        <v>108</v>
      </c>
      <c r="I4" s="5" t="s">
        <v>50</v>
      </c>
    </row>
    <row r="5" spans="1:9">
      <c r="B5" t="s">
        <v>51</v>
      </c>
      <c r="C5" t="s">
        <v>52</v>
      </c>
      <c r="D5" t="s">
        <v>53</v>
      </c>
      <c r="E5" t="s">
        <v>54</v>
      </c>
      <c r="F5" t="s">
        <v>55</v>
      </c>
      <c r="G5" s="5" t="s">
        <v>56</v>
      </c>
      <c r="H5" t="s">
        <v>109</v>
      </c>
      <c r="I5" s="5" t="s">
        <v>110</v>
      </c>
    </row>
    <row r="6" spans="1:9">
      <c r="A6" s="4" t="s">
        <v>3</v>
      </c>
      <c r="B6" s="4" t="s">
        <v>57</v>
      </c>
      <c r="C6" s="4" t="s">
        <v>58</v>
      </c>
      <c r="D6" s="4" t="s">
        <v>59</v>
      </c>
      <c r="E6" s="4" t="s">
        <v>58</v>
      </c>
      <c r="F6" s="4" t="s">
        <v>60</v>
      </c>
      <c r="G6" s="7" t="s">
        <v>40</v>
      </c>
      <c r="H6" s="4" t="s">
        <v>61</v>
      </c>
      <c r="I6" s="7" t="s">
        <v>111</v>
      </c>
    </row>
    <row r="7" spans="1:9" s="5" customFormat="1">
      <c r="A7" s="5" t="s">
        <v>142</v>
      </c>
      <c r="B7" s="9">
        <v>1607</v>
      </c>
      <c r="C7" s="9">
        <v>3332</v>
      </c>
      <c r="D7" s="9">
        <v>1957</v>
      </c>
      <c r="E7" s="9">
        <v>420</v>
      </c>
      <c r="F7" s="9">
        <v>-10</v>
      </c>
      <c r="G7" s="9">
        <f>SUM(B7:F7)</f>
        <v>7306</v>
      </c>
      <c r="H7" s="9">
        <v>596</v>
      </c>
      <c r="I7" s="9">
        <f>SUM(G7:H7)</f>
        <v>7902</v>
      </c>
    </row>
    <row r="8" spans="1:9">
      <c r="A8" t="s">
        <v>27</v>
      </c>
      <c r="B8" s="8">
        <v>0</v>
      </c>
      <c r="C8" s="8">
        <v>0</v>
      </c>
      <c r="D8" s="8">
        <v>-55</v>
      </c>
      <c r="E8" s="8">
        <v>148</v>
      </c>
      <c r="F8" s="8">
        <v>1</v>
      </c>
      <c r="G8" s="9">
        <f>SUM(B8:F8)</f>
        <v>94</v>
      </c>
      <c r="H8" s="8">
        <v>-23</v>
      </c>
      <c r="I8" s="9">
        <f>SUM(G8:H8)</f>
        <v>71</v>
      </c>
    </row>
    <row r="9" spans="1:9">
      <c r="A9" t="s">
        <v>143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9">
        <f t="shared" ref="G9" si="0">SUM(B9:F9)</f>
        <v>0</v>
      </c>
      <c r="H9" s="8">
        <v>-1</v>
      </c>
      <c r="I9" s="9">
        <f t="shared" ref="I9" si="1">SUM(G9:H9)</f>
        <v>-1</v>
      </c>
    </row>
    <row r="10" spans="1:9" ht="15.75" thickBot="1">
      <c r="A10" s="5" t="s">
        <v>144</v>
      </c>
      <c r="B10" s="10">
        <f>SUM(B7:B9)</f>
        <v>1607</v>
      </c>
      <c r="C10" s="10">
        <f t="shared" ref="C10:I10" si="2">SUM(C7:C9)</f>
        <v>3332</v>
      </c>
      <c r="D10" s="10">
        <f t="shared" si="2"/>
        <v>1902</v>
      </c>
      <c r="E10" s="10">
        <f t="shared" si="2"/>
        <v>568</v>
      </c>
      <c r="F10" s="10">
        <f t="shared" si="2"/>
        <v>-9</v>
      </c>
      <c r="G10" s="10">
        <f t="shared" si="2"/>
        <v>7400</v>
      </c>
      <c r="H10" s="10">
        <f t="shared" si="2"/>
        <v>572</v>
      </c>
      <c r="I10" s="10">
        <f t="shared" si="2"/>
        <v>7972</v>
      </c>
    </row>
    <row r="11" spans="1:9" s="5" customFormat="1" ht="15.75" thickTop="1">
      <c r="A11"/>
    </row>
    <row r="12" spans="1:9">
      <c r="A12" s="5" t="s">
        <v>127</v>
      </c>
      <c r="B12" s="9">
        <v>1607</v>
      </c>
      <c r="C12" s="9">
        <v>3332</v>
      </c>
      <c r="D12" s="9">
        <v>2052</v>
      </c>
      <c r="E12" s="9">
        <v>122</v>
      </c>
      <c r="F12" s="9">
        <v>-6</v>
      </c>
      <c r="G12" s="9">
        <f>SUM(B12:F12)</f>
        <v>7107</v>
      </c>
      <c r="H12" s="9">
        <v>1062</v>
      </c>
      <c r="I12" s="9">
        <f>SUM(G12:H12)</f>
        <v>8169</v>
      </c>
    </row>
    <row r="13" spans="1:9" s="5" customFormat="1">
      <c r="A13" s="130" t="s">
        <v>145</v>
      </c>
      <c r="B13" s="8">
        <v>0</v>
      </c>
      <c r="C13" s="8">
        <v>0</v>
      </c>
      <c r="D13" s="8">
        <v>146</v>
      </c>
      <c r="E13" s="8">
        <v>0</v>
      </c>
      <c r="F13" s="8">
        <v>-1</v>
      </c>
      <c r="G13" s="9">
        <f>SUM(B13:F13)</f>
        <v>145</v>
      </c>
      <c r="H13" s="8">
        <v>-22</v>
      </c>
      <c r="I13" s="9">
        <f>SUM(G13:H13)</f>
        <v>123</v>
      </c>
    </row>
    <row r="14" spans="1:9">
      <c r="A14" t="s">
        <v>112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9">
        <f t="shared" ref="G14" si="3">SUM(B14:F14)</f>
        <v>0</v>
      </c>
      <c r="H14" s="8">
        <v>-22</v>
      </c>
      <c r="I14" s="9">
        <f t="shared" ref="I14" si="4">SUM(G14:H14)</f>
        <v>-22</v>
      </c>
    </row>
    <row r="15" spans="1:9" ht="15.75" thickBot="1">
      <c r="A15" s="5" t="s">
        <v>146</v>
      </c>
      <c r="B15" s="10">
        <f>SUM(B12:B14)</f>
        <v>1607</v>
      </c>
      <c r="C15" s="10">
        <f t="shared" ref="C15" si="5">SUM(C12:C14)</f>
        <v>3332</v>
      </c>
      <c r="D15" s="10">
        <f t="shared" ref="D15" si="6">SUM(D12:D14)</f>
        <v>2198</v>
      </c>
      <c r="E15" s="10">
        <f t="shared" ref="E15" si="7">SUM(E12:E14)</f>
        <v>122</v>
      </c>
      <c r="F15" s="10">
        <f t="shared" ref="F15" si="8">SUM(F12:F14)</f>
        <v>-7</v>
      </c>
      <c r="G15" s="10">
        <f t="shared" ref="G15" si="9">SUM(G12:G14)</f>
        <v>7252</v>
      </c>
      <c r="H15" s="10">
        <f t="shared" ref="H15" si="10">SUM(H12:H14)</f>
        <v>1018</v>
      </c>
      <c r="I15" s="10">
        <f t="shared" ref="I15" si="11">SUM(I12:I14)</f>
        <v>8270</v>
      </c>
    </row>
    <row r="16" spans="1:9" s="5" customFormat="1" ht="15.75" thickTop="1">
      <c r="A16"/>
    </row>
    <row r="17" spans="1:4">
      <c r="A17" s="73"/>
      <c r="B17" s="73"/>
      <c r="C17" s="73"/>
      <c r="D17" s="7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Übersicht</vt:lpstr>
      <vt:lpstr>GuV</vt:lpstr>
      <vt:lpstr>Gesamtergebnisrechnung</vt:lpstr>
      <vt:lpstr>Bilanz</vt:lpstr>
      <vt:lpstr>EK Veränderungsrechnung</vt:lpstr>
      <vt:lpstr>Gesamtergebnisrechnung!Druckbereich</vt:lpstr>
      <vt:lpstr>GuV!Druckbereich</vt:lpstr>
      <vt:lpstr>Übersicht!Druckbereich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2015-05-27T13:03:03Z</dcterms:modified>
</cp:coreProperties>
</file>