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320" windowHeight="1189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2">Gesamtergebnisrechnung!$A$1:$D$30</definedName>
    <definedName name="_xlnm.Print_Area" localSheetId="1">GuV!$A$1:$E$34</definedName>
    <definedName name="_xlnm.Print_Area" localSheetId="0">Übersicht!$A$1:$E$46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G16" i="10" l="1"/>
  <c r="H18" i="10"/>
  <c r="E12" i="10"/>
  <c r="F12" i="10"/>
  <c r="H12" i="10"/>
  <c r="I12" i="10"/>
  <c r="B12" i="10"/>
  <c r="C12" i="10"/>
  <c r="D12" i="10"/>
  <c r="G10" i="10"/>
  <c r="J10" i="10" s="1"/>
  <c r="G11" i="10"/>
  <c r="J11" i="10" s="1"/>
  <c r="D40" i="1"/>
  <c r="D39" i="1"/>
  <c r="D38" i="1"/>
  <c r="D37" i="1"/>
  <c r="D36" i="1"/>
  <c r="D35" i="1"/>
  <c r="D34" i="1"/>
  <c r="D30" i="1"/>
  <c r="D29" i="1"/>
  <c r="D28" i="1"/>
  <c r="D27" i="1"/>
  <c r="D17" i="1"/>
  <c r="D15" i="1"/>
  <c r="D14" i="1"/>
  <c r="C13" i="1"/>
  <c r="C16" i="1" s="1"/>
  <c r="B13" i="1"/>
  <c r="B16" i="1" s="1"/>
  <c r="B18" i="1" s="1"/>
  <c r="D12" i="1"/>
  <c r="D11" i="1"/>
  <c r="D10" i="1"/>
  <c r="D9" i="1"/>
  <c r="D8" i="1"/>
  <c r="D7" i="1"/>
  <c r="D6" i="1"/>
  <c r="D16" i="1" l="1"/>
  <c r="C18" i="1"/>
  <c r="D18" i="1" s="1"/>
  <c r="D13" i="1"/>
  <c r="I18" i="10"/>
  <c r="F18" i="10"/>
  <c r="E18" i="10"/>
  <c r="D18" i="10"/>
  <c r="C18" i="10"/>
  <c r="B18" i="10"/>
  <c r="G17" i="10"/>
  <c r="J17" i="10" s="1"/>
  <c r="G15" i="10"/>
  <c r="J15" i="10" s="1"/>
  <c r="G14" i="10"/>
  <c r="J14" i="10" s="1"/>
  <c r="J18" i="10" l="1"/>
  <c r="G18" i="10"/>
  <c r="G9" i="10"/>
  <c r="G8" i="10"/>
  <c r="J8" i="10" s="1"/>
  <c r="G7" i="10"/>
  <c r="E37" i="7"/>
  <c r="D48" i="7"/>
  <c r="D51" i="7"/>
  <c r="D52" i="7" s="1"/>
  <c r="C52" i="7"/>
  <c r="C48" i="7"/>
  <c r="C23" i="7"/>
  <c r="D23" i="7"/>
  <c r="E19" i="7"/>
  <c r="E50" i="7"/>
  <c r="E47" i="7"/>
  <c r="E46" i="7"/>
  <c r="E45" i="7"/>
  <c r="E44" i="7"/>
  <c r="E43" i="7"/>
  <c r="E40" i="7"/>
  <c r="E39" i="7"/>
  <c r="E38" i="7"/>
  <c r="E36" i="7"/>
  <c r="E35" i="7"/>
  <c r="E34" i="7"/>
  <c r="E32" i="7"/>
  <c r="E30" i="7"/>
  <c r="E29" i="7"/>
  <c r="E22" i="7"/>
  <c r="E21" i="7"/>
  <c r="E20" i="7"/>
  <c r="E18" i="7"/>
  <c r="E17" i="7"/>
  <c r="E16" i="7"/>
  <c r="E15" i="7"/>
  <c r="E14" i="7"/>
  <c r="E13" i="7"/>
  <c r="E12" i="7"/>
  <c r="E10" i="7"/>
  <c r="E8" i="7"/>
  <c r="E7" i="7"/>
  <c r="E6" i="7"/>
  <c r="E5" i="7"/>
  <c r="D23" i="6"/>
  <c r="D22" i="6"/>
  <c r="C19" i="6"/>
  <c r="C21" i="6"/>
  <c r="B21" i="6"/>
  <c r="B19" i="6"/>
  <c r="D20" i="6"/>
  <c r="D18" i="6"/>
  <c r="D17" i="6"/>
  <c r="D16" i="6"/>
  <c r="D14" i="6"/>
  <c r="D13" i="6"/>
  <c r="D9" i="6"/>
  <c r="D7" i="6"/>
  <c r="D5" i="6"/>
  <c r="D8" i="6"/>
  <c r="E29" i="2"/>
  <c r="E28" i="2"/>
  <c r="E26" i="2"/>
  <c r="E25" i="2"/>
  <c r="E24" i="2"/>
  <c r="E22" i="2"/>
  <c r="E21" i="2"/>
  <c r="E20" i="2"/>
  <c r="E19" i="2"/>
  <c r="E18" i="2"/>
  <c r="E15" i="2"/>
  <c r="E14" i="2"/>
  <c r="E11" i="2"/>
  <c r="E10" i="2"/>
  <c r="E8" i="2"/>
  <c r="E6" i="2"/>
  <c r="E5" i="2"/>
  <c r="C10" i="6"/>
  <c r="B10" i="6"/>
  <c r="C16" i="2"/>
  <c r="C12" i="2"/>
  <c r="C7" i="2"/>
  <c r="D16" i="2"/>
  <c r="D12" i="2"/>
  <c r="D7" i="2"/>
  <c r="J9" i="10" l="1"/>
  <c r="J12" i="10" s="1"/>
  <c r="G12" i="10"/>
  <c r="D10" i="6"/>
  <c r="J7" i="10"/>
  <c r="E48" i="7"/>
  <c r="E23" i="7"/>
  <c r="D19" i="6"/>
  <c r="D21" i="6"/>
  <c r="E16" i="2"/>
  <c r="E12" i="2"/>
  <c r="D23" i="2"/>
  <c r="E52" i="7"/>
  <c r="E51" i="7"/>
  <c r="C23" i="2"/>
  <c r="C27" i="2" s="1"/>
  <c r="C30" i="2" s="1"/>
  <c r="E23" i="2" l="1"/>
  <c r="D27" i="2"/>
  <c r="E27" i="2" l="1"/>
  <c r="D30" i="2"/>
  <c r="E30" i="2" s="1"/>
</calcChain>
</file>

<file path=xl/sharedStrings.xml><?xml version="1.0" encoding="utf-8"?>
<sst xmlns="http://schemas.openxmlformats.org/spreadsheetml/2006/main" count="209" uniqueCount="153">
  <si>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</si>
  <si>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</si>
  <si>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</si>
  <si>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</si>
  <si>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</si>
  <si>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</si>
  <si>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</si>
  <si>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</si>
  <si>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</si>
  <si>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</si>
  <si>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</si>
  <si>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</si>
  <si>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</si>
  <si>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</si>
  <si>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</si>
  <si>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</si>
  <si>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</si>
  <si>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</si>
  <si>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</si>
  <si>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>Umstrukturierungsergebnis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</si>
  <si>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</si>
  <si>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</si>
  <si>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</si>
  <si>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</si>
  <si>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</si>
  <si>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</si>
  <si>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</si>
  <si>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</si>
  <si>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</si>
  <si>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Erfolgszahlen (in Mio €)</t>
  </si>
  <si>
    <t>Ergebnis vor Umstrukturierung und Steuern</t>
  </si>
  <si>
    <t>Aufwendungen für öffentliche Garantien i.V.m. Umstrukturierungen</t>
  </si>
  <si>
    <t>Kennzahlen (in %)</t>
  </si>
  <si>
    <t>Cost-Income-Ratio (CIR)</t>
  </si>
  <si>
    <t>Return-on-Equity (RoE)</t>
  </si>
  <si>
    <t>31.12.</t>
  </si>
  <si>
    <t>Bilanzzahlen (in Mio €)</t>
  </si>
  <si>
    <t>Bilanzsumme</t>
  </si>
  <si>
    <t>Kundeneinlagen</t>
  </si>
  <si>
    <t>Kundenkredite</t>
  </si>
  <si>
    <t>Eigenkapital</t>
  </si>
  <si>
    <t>Regulatorische Kennzahlen</t>
  </si>
  <si>
    <t>NORD/LB Ratings (langfristig/kurzfristig/individuell)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</si>
  <si>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</si>
  <si>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</si>
  <si>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</si>
  <si>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</si>
  <si>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</si>
  <si>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</si>
  <si>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</si>
  <si>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</si>
  <si>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</si>
  <si>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</si>
  <si>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</si>
  <si>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</si>
  <si>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</si>
  <si>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</si>
  <si>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</si>
  <si>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</si>
  <si>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</si>
  <si>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</si>
  <si>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</si>
  <si>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</si>
  <si>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</si>
  <si>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</si>
  <si>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</si>
  <si>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Ausgleichsposten für im Portfolio-Fair-Value-Hedge</t>
  </si>
  <si>
    <t>abgesicherte Finanzinstrumente</t>
  </si>
  <si>
    <t xml:space="preserve">Erfolgswirksam zum Fair Value bewertete </t>
  </si>
  <si>
    <t>finanzielle Vermögenswerte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</si>
  <si>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</si>
  <si>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</si>
  <si>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</si>
  <si>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</si>
  <si>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</si>
  <si>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</si>
  <si>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</si>
  <si>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</si>
  <si>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</si>
  <si>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</si>
  <si>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</si>
  <si>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</si>
  <si>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</si>
  <si>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</si>
  <si>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</si>
  <si>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</si>
  <si>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</si>
  <si>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</si>
  <si>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</si>
  <si>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</si>
  <si>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</si>
  <si>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</si>
  <si>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</si>
  <si>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</si>
  <si>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</si>
  <si>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</si>
  <si>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 xml:space="preserve">finanzielle Verpflichtungen 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</si>
  <si>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</si>
  <si>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</si>
  <si>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</si>
  <si>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</si>
  <si>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</si>
  <si>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</si>
  <si>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</si>
  <si>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</si>
  <si>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</si>
  <si>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</si>
  <si>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</si>
  <si>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</si>
  <si>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Änderungen des Konsolidierungskreises</t>
  </si>
  <si>
    <t>Eigenkapitalveränderungsrechnung</t>
  </si>
  <si>
    <t>Veränderung (in %)</t>
  </si>
  <si>
    <t>Aufwendungen für öffentliche Garantien in Verbindung mit Umstrukturierungen</t>
  </si>
  <si>
    <t>Ergebnis aus erfolgswirksam zum Fair Value bewerteten Finanzinstrumenten</t>
  </si>
  <si>
    <t>Ergebnis aus erfolgswirksam zum Fair Value bewerteten Finanzinstrumenten einschließlich Hedge Accounting</t>
  </si>
  <si>
    <t>2014</t>
  </si>
  <si>
    <t>Gesamtkapitalquote (in %)</t>
  </si>
  <si>
    <t>Hartes Kernkapital (in Mio €)</t>
  </si>
  <si>
    <t>Gesamtkernkapital (in Mio €)</t>
  </si>
  <si>
    <t>Ergänzungskapital (in Mio €)</t>
  </si>
  <si>
    <t>Eigenmittel</t>
  </si>
  <si>
    <t>Gesamtrisikobetrag</t>
  </si>
  <si>
    <t>Zum Verkauf bestimmte Vermögenswerte</t>
  </si>
  <si>
    <t>Zum Verkauf bestimmte Passiva</t>
  </si>
  <si>
    <t>Eigenkapital zum 1.1.2014</t>
  </si>
  <si>
    <t>2015</t>
  </si>
  <si>
    <t>Kernkapitalquote (in %)</t>
  </si>
  <si>
    <t>Aufgrund von Rundungen können sich im vorliegenden Bericht bei Summenbildungen und bei der Berechnung von Prozentangaben geringfügige Abweichungen ergeben.</t>
  </si>
  <si>
    <t>Neubewertung der Nettoverbindlichkeit aus
leistungsorientierten Pensionsplänen</t>
  </si>
  <si>
    <t>Nach der Equity-Methode bilanzierte Anteile an Unternehmen-
Anteil am Sonstigen Ergebnis</t>
  </si>
  <si>
    <t>Sonstiges Ergebnis, das in Folgeperioden unter bestimmten Bedingungen in die Gewinn-und-Verlust-Rechnung umgegliedert wird</t>
  </si>
  <si>
    <t>Umgliederung aufgrund von Gewinn-/ Verlustrealisierungen</t>
  </si>
  <si>
    <t>Nach der Equity-Methode bilanzierte Anteile an Unternehmen–
Anteil am Sonstigen Ergebnis</t>
  </si>
  <si>
    <t>31.3.</t>
  </si>
  <si>
    <t>Eigenkapital zum 1.1.2015</t>
  </si>
  <si>
    <t>Transaktionen mit den Eigentümern</t>
  </si>
  <si>
    <t>Angepasstes Gesamtergebnis der Periode</t>
  </si>
  <si>
    <t>1.1.-30.9.</t>
  </si>
  <si>
    <t>30.9.</t>
  </si>
  <si>
    <t>Harte Kernkapitalquote (in %)</t>
  </si>
  <si>
    <t>Moody’s A3 / P-2 / ba2</t>
  </si>
  <si>
    <t>Fitch Ratings A- / F1 / bb+</t>
  </si>
  <si>
    <t>Eigenkapital zum 30.9.2015</t>
  </si>
  <si>
    <t>Gezeichne-</t>
  </si>
  <si>
    <t>tes</t>
  </si>
  <si>
    <t>Zusätz-</t>
  </si>
  <si>
    <t>kapitalbe-</t>
  </si>
  <si>
    <t>standteile</t>
  </si>
  <si>
    <t>liche Eigen-</t>
  </si>
  <si>
    <r>
      <t>Zusätzliche Eigenkapitalbestandteile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</si>
  <si>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Für weitere Ausführungen zur Position “Zusätzliche Eigenkapitalbestandteile” wird auf die Erläuterungen in Note (31) Eigenkapital verwiesen.</t>
    </r>
  </si>
  <si>
    <t>Konsolidierungseffekte und sonstige Kapitalveränderungen</t>
  </si>
  <si>
    <t>Angepasstes Eigenkapital zum 30.9.2014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</si>
</sst>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0.0"/>
    <numFmt numFmtId="166" formatCode="#,##0.0;\-#,##0.0;\-"/>
    <numFmt numFmtId="167" formatCode="#,##0\ ;\(#,##0\)"/>
    <numFmt numFmtId="168" formatCode="#,##0.00_ ;[Red]\-#,##0.00;\-"/>
    <numFmt numFmtId="169" formatCode="_-* #,##0.00\ [$€]_-;\-* #,##0.00\ [$€]_-;_-* &quot;-&quot;??\ [$€]_-;_-@_-"/>
    <numFmt numFmtId="170" formatCode="[&gt;0]General"/>
    <numFmt numFmtId="171" formatCode="#,##0_ ;\-#,##0\ "/>
    <numFmt numFmtId="172" formatCode="[$-407]d/\ mmmm\ yyyy;@"/>
    <numFmt numFmtId="174" formatCode="_-* #,##0.00\ _D_M_-;\-* #,##0.00\ _D_M_-;_-* &quot;-&quot;??\ _D_M_-;_-@_-"/>
    <numFmt numFmtId="175" formatCode="_-* #,##0.00_-;\-* #,##0.00_-;_-* \-??_-;_-@_-"/>
    <numFmt numFmtId="176" formatCode="_-* #,##0.00_-;\-* #,##0.00_-;_-* &quot;-&quot;??_-;_-@_-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vertAlign val="superscript"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8" fontId="4" fillId="7" borderId="9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4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7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8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9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2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21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2" applyNumberFormat="0" applyFill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12" fillId="6" borderId="0">
      <alignment vertical="center"/>
    </xf>
    <xf numFmtId="0" fontId="28" fillId="6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6" fillId="63" borderId="24">
      <alignment vertical="center"/>
    </xf>
    <xf numFmtId="49" fontId="29" fillId="64" borderId="24">
      <alignment vertical="center"/>
    </xf>
    <xf numFmtId="49" fontId="26" fillId="18" borderId="24">
      <alignment vertical="center"/>
    </xf>
    <xf numFmtId="0" fontId="30" fillId="65" borderId="25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9" fillId="45" borderId="0" applyNumberFormat="0" applyBorder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4" fillId="0" borderId="29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30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37" fillId="56" borderId="19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1" fillId="27" borderId="35" applyBorder="0"/>
    <xf numFmtId="4" fontId="12" fillId="67" borderId="32" applyNumberFormat="0" applyProtection="0">
      <alignment vertical="center"/>
    </xf>
    <xf numFmtId="4" fontId="38" fillId="7" borderId="23" applyNumberFormat="0" applyProtection="0">
      <alignment vertical="center"/>
    </xf>
    <xf numFmtId="4" fontId="12" fillId="24" borderId="32" applyNumberFormat="0" applyProtection="0">
      <alignment horizontal="left" vertical="center" indent="1"/>
    </xf>
    <xf numFmtId="0" fontId="12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2" applyNumberFormat="0" applyProtection="0">
      <alignment horizontal="left" vertical="top" indent="1"/>
    </xf>
    <xf numFmtId="4" fontId="40" fillId="72" borderId="33" applyNumberFormat="0" applyProtection="0">
      <alignment horizontal="left" vertical="center" indent="1"/>
    </xf>
    <xf numFmtId="0" fontId="2" fillId="73" borderId="23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3" applyFont="0" applyProtection="0">
      <alignment horizontal="right"/>
    </xf>
    <xf numFmtId="170" fontId="4" fillId="5" borderId="23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6" applyFont="0" applyProtection="0">
      <alignment horizontal="right"/>
    </xf>
    <xf numFmtId="0" fontId="4" fillId="75" borderId="23" applyNumberFormat="0" applyFont="0" applyAlignment="0" applyProtection="0"/>
    <xf numFmtId="0" fontId="26" fillId="61" borderId="23">
      <alignment vertical="center"/>
    </xf>
    <xf numFmtId="0" fontId="42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20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8" fontId="4" fillId="7" borderId="9"/>
    <xf numFmtId="168" fontId="4" fillId="7" borderId="9"/>
    <xf numFmtId="168" fontId="4" fillId="7" borderId="9"/>
    <xf numFmtId="168" fontId="4" fillId="7" borderId="9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9" applyNumberFormat="0" applyAlignment="0" applyProtection="0"/>
    <xf numFmtId="0" fontId="37" fillId="56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37" fillId="56" borderId="19" applyNumberFormat="0" applyAlignment="0" applyProtection="0"/>
    <xf numFmtId="0" fontId="37" fillId="56" borderId="19" applyNumberFormat="0" applyAlignment="0" applyProtection="0"/>
    <xf numFmtId="0" fontId="17" fillId="24" borderId="19" applyNumberFormat="0" applyAlignment="0" applyProtection="0"/>
    <xf numFmtId="0" fontId="53" fillId="16" borderId="43" applyNumberFormat="0" applyAlignment="0" applyProtection="0"/>
    <xf numFmtId="0" fontId="53" fillId="16" borderId="43" applyNumberFormat="0" applyAlignment="0" applyProtection="0"/>
    <xf numFmtId="0" fontId="58" fillId="24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58" fillId="24" borderId="19" applyNumberFormat="0" applyAlignment="0" applyProtection="0"/>
    <xf numFmtId="0" fontId="58" fillId="24" borderId="19" applyNumberFormat="0" applyAlignment="0" applyProtection="0"/>
    <xf numFmtId="0" fontId="58" fillId="24" borderId="19" applyNumberFormat="0" applyAlignment="0" applyProtection="0"/>
    <xf numFmtId="0" fontId="58" fillId="24" borderId="19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21" applyNumberFormat="0" applyAlignment="0" applyProtection="0"/>
    <xf numFmtId="0" fontId="63" fillId="24" borderId="21" applyNumberFormat="0" applyAlignment="0" applyProtection="0"/>
    <xf numFmtId="0" fontId="19" fillId="56" borderId="1" applyNumberFormat="0" applyAlignment="0" applyProtection="0"/>
    <xf numFmtId="0" fontId="64" fillId="24" borderId="21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21" applyNumberFormat="0" applyAlignment="0" applyProtection="0"/>
    <xf numFmtId="0" fontId="63" fillId="24" borderId="21" applyNumberFormat="0" applyAlignment="0" applyProtection="0"/>
    <xf numFmtId="0" fontId="62" fillId="24" borderId="2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21" applyNumberFormat="0" applyAlignment="0" applyProtection="0"/>
    <xf numFmtId="0" fontId="62" fillId="24" borderId="21" applyNumberFormat="0" applyAlignment="0" applyProtection="0"/>
    <xf numFmtId="0" fontId="62" fillId="24" borderId="21" applyNumberFormat="0" applyAlignment="0" applyProtection="0"/>
    <xf numFmtId="0" fontId="62" fillId="24" borderId="21" applyNumberFormat="0" applyAlignment="0" applyProtection="0"/>
    <xf numFmtId="0" fontId="62" fillId="24" borderId="21" applyNumberFormat="0" applyAlignment="0" applyProtection="0"/>
    <xf numFmtId="0" fontId="62" fillId="24" borderId="21" applyNumberFormat="0" applyAlignment="0" applyProtection="0"/>
    <xf numFmtId="0" fontId="62" fillId="24" borderId="21" applyNumberFormat="0" applyAlignment="0" applyProtection="0"/>
    <xf numFmtId="0" fontId="36" fillId="10" borderId="0" applyNumberFormat="0" applyBorder="0" applyAlignment="0" applyProtection="0"/>
    <xf numFmtId="0" fontId="65" fillId="24" borderId="21" applyNumberFormat="0" applyAlignment="0" applyProtection="0"/>
    <xf numFmtId="0" fontId="66" fillId="24" borderId="21" applyNumberFormat="0" applyAlignment="0" applyProtection="0">
      <alignment vertical="center"/>
    </xf>
    <xf numFmtId="0" fontId="67" fillId="91" borderId="21" applyNumberFormat="0" applyAlignment="0" applyProtection="0"/>
    <xf numFmtId="0" fontId="19" fillId="56" borderId="1" applyNumberFormat="0" applyAlignment="0" applyProtection="0"/>
    <xf numFmtId="0" fontId="65" fillId="24" borderId="21" applyNumberFormat="0" applyAlignment="0" applyProtection="0"/>
    <xf numFmtId="0" fontId="64" fillId="24" borderId="21" applyNumberFormat="0" applyAlignment="0" applyProtection="0"/>
    <xf numFmtId="0" fontId="20" fillId="76" borderId="20" applyNumberFormat="0" applyAlignment="0" applyProtection="0"/>
    <xf numFmtId="0" fontId="68" fillId="0" borderId="46" applyNumberFormat="0" applyFill="0" applyAlignment="0" applyProtection="0"/>
    <xf numFmtId="0" fontId="69" fillId="76" borderId="20" applyNumberFormat="0" applyAlignment="0" applyProtection="0"/>
    <xf numFmtId="0" fontId="70" fillId="76" borderId="20" applyNumberFormat="0" applyAlignment="0" applyProtection="0">
      <alignment vertical="center"/>
    </xf>
    <xf numFmtId="0" fontId="20" fillId="48" borderId="20" applyNumberFormat="0" applyAlignment="0" applyProtection="0"/>
    <xf numFmtId="0" fontId="20" fillId="47" borderId="20" applyNumberFormat="0" applyAlignment="0" applyProtection="0"/>
    <xf numFmtId="0" fontId="69" fillId="76" borderId="20" applyNumberFormat="0" applyAlignment="0" applyProtection="0"/>
    <xf numFmtId="0" fontId="38" fillId="13" borderId="21" applyNumberFormat="0" applyAlignment="0" applyProtection="0"/>
    <xf numFmtId="0" fontId="35" fillId="53" borderId="1" applyNumberFormat="0" applyAlignment="0" applyProtection="0"/>
    <xf numFmtId="0" fontId="71" fillId="13" borderId="21" applyNumberFormat="0" applyAlignment="0" applyProtection="0"/>
    <xf numFmtId="0" fontId="21" fillId="13" borderId="21" applyNumberFormat="0" applyAlignment="0" applyProtection="0"/>
    <xf numFmtId="0" fontId="21" fillId="13" borderId="21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21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21" applyNumberFormat="0" applyAlignment="0" applyProtection="0"/>
    <xf numFmtId="0" fontId="71" fillId="13" borderId="21" applyNumberFormat="0" applyAlignment="0" applyProtection="0"/>
    <xf numFmtId="0" fontId="21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21" applyNumberFormat="0" applyAlignment="0" applyProtection="0"/>
    <xf numFmtId="0" fontId="39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73" fillId="0" borderId="22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22" fillId="0" borderId="37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23" fillId="0" borderId="22" applyNumberFormat="0" applyFill="0" applyAlignment="0" applyProtection="0"/>
    <xf numFmtId="0" fontId="50" fillId="0" borderId="45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8" applyNumberFormat="0" applyFill="0" applyAlignment="0" applyProtection="0"/>
    <xf numFmtId="0" fontId="85" fillId="0" borderId="38" applyNumberFormat="0" applyFill="0" applyAlignment="0" applyProtection="0">
      <alignment vertical="center"/>
    </xf>
    <xf numFmtId="0" fontId="32" fillId="0" borderId="2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86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/>
    <xf numFmtId="0" fontId="33" fillId="0" borderId="28" applyNumberFormat="0" applyFill="0" applyAlignment="0" applyProtection="0"/>
    <xf numFmtId="0" fontId="44" fillId="0" borderId="39" applyNumberFormat="0" applyFill="0" applyAlignment="0" applyProtection="0"/>
    <xf numFmtId="0" fontId="87" fillId="0" borderId="47" applyNumberFormat="0" applyFill="0" applyAlignment="0" applyProtection="0"/>
    <xf numFmtId="0" fontId="88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/>
    <xf numFmtId="0" fontId="34" fillId="0" borderId="29" applyNumberFormat="0" applyFill="0" applyAlignment="0" applyProtection="0"/>
    <xf numFmtId="0" fontId="87" fillId="0" borderId="4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21" applyNumberFormat="0" applyAlignment="0" applyProtection="0"/>
    <xf numFmtId="0" fontId="93" fillId="13" borderId="21" applyNumberFormat="0" applyAlignment="0" applyProtection="0">
      <alignment vertical="center"/>
    </xf>
    <xf numFmtId="0" fontId="35" fillId="53" borderId="21" applyNumberFormat="0" applyAlignment="0" applyProtection="0"/>
    <xf numFmtId="0" fontId="35" fillId="53" borderId="1" applyNumberFormat="0" applyAlignment="0" applyProtection="0"/>
    <xf numFmtId="0" fontId="92" fillId="13" borderId="2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6" applyNumberFormat="0" applyFill="0" applyAlignment="0" applyProtection="0"/>
    <xf numFmtId="0" fontId="95" fillId="0" borderId="46" applyNumberFormat="0" applyFill="0" applyAlignment="0" applyProtection="0">
      <alignment vertical="center"/>
    </xf>
    <xf numFmtId="0" fontId="96" fillId="0" borderId="49" applyNumberFormat="0" applyFill="0" applyAlignment="0" applyProtection="0"/>
    <xf numFmtId="0" fontId="36" fillId="0" borderId="30" applyNumberFormat="0" applyFill="0" applyAlignment="0" applyProtection="0"/>
    <xf numFmtId="0" fontId="94" fillId="0" borderId="46" applyNumberFormat="0" applyFill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52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9" fillId="78" borderId="50" applyNumberFormat="0" applyFont="0" applyAlignment="0" applyProtection="0"/>
    <xf numFmtId="0" fontId="4" fillId="67" borderId="31" applyNumberFormat="0" applyFont="0" applyAlignment="0" applyProtection="0"/>
    <xf numFmtId="0" fontId="9" fillId="78" borderId="50" applyNumberFormat="0" applyFont="0" applyAlignment="0" applyProtection="0"/>
    <xf numFmtId="0" fontId="9" fillId="78" borderId="50" applyNumberFormat="0" applyFont="0" applyAlignment="0" applyProtection="0"/>
    <xf numFmtId="0" fontId="9" fillId="78" borderId="50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104" fillId="24" borderId="19" applyNumberFormat="0" applyAlignment="0" applyProtection="0"/>
    <xf numFmtId="0" fontId="105" fillId="24" borderId="19" applyNumberFormat="0" applyAlignment="0" applyProtection="0">
      <alignment vertical="center"/>
    </xf>
    <xf numFmtId="0" fontId="37" fillId="91" borderId="19" applyNumberFormat="0" applyAlignment="0" applyProtection="0"/>
    <xf numFmtId="0" fontId="37" fillId="56" borderId="19" applyNumberFormat="0" applyAlignment="0" applyProtection="0"/>
    <xf numFmtId="0" fontId="104" fillId="24" borderId="19" applyNumberFormat="0" applyAlignment="0" applyProtection="0"/>
    <xf numFmtId="9" fontId="4" fillId="0" borderId="0" applyFont="0" applyFill="0" applyBorder="0" applyAlignment="0" applyProtection="0"/>
    <xf numFmtId="0" fontId="37" fillId="24" borderId="19" applyNumberFormat="0" applyAlignment="0" applyProtection="0"/>
    <xf numFmtId="4" fontId="2" fillId="68" borderId="1" applyNumberFormat="0" applyProtection="0">
      <alignment vertical="center"/>
    </xf>
    <xf numFmtId="4" fontId="73" fillId="68" borderId="32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2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2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2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2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10" fillId="42" borderId="32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2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2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2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2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2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2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73" fillId="70" borderId="51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2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2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4" fillId="27" borderId="32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2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4" fillId="14" borderId="32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2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4" fillId="2" borderId="32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2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4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4" fillId="71" borderId="23" applyNumberFormat="0">
      <protection locked="0"/>
    </xf>
    <xf numFmtId="4" fontId="10" fillId="67" borderId="32" applyNumberFormat="0" applyProtection="0">
      <alignment vertical="center"/>
    </xf>
    <xf numFmtId="4" fontId="108" fillId="67" borderId="32" applyNumberFormat="0" applyProtection="0">
      <alignment vertical="center"/>
    </xf>
    <xf numFmtId="4" fontId="10" fillId="67" borderId="32" applyNumberFormat="0" applyProtection="0">
      <alignment horizontal="left" vertical="center" indent="1"/>
    </xf>
    <xf numFmtId="0" fontId="10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2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2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2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2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3"/>
    <xf numFmtId="0" fontId="2" fillId="73" borderId="23"/>
    <xf numFmtId="0" fontId="2" fillId="73" borderId="23"/>
    <xf numFmtId="4" fontId="51" fillId="4" borderId="32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8" applyNumberFormat="0" applyFill="0" applyAlignment="0" applyProtection="0"/>
    <xf numFmtId="0" fontId="117" fillId="0" borderId="39" applyNumberFormat="0" applyFill="0" applyAlignment="0" applyProtection="0"/>
    <xf numFmtId="0" fontId="72" fillId="0" borderId="47" applyNumberFormat="0" applyFill="0" applyAlignment="0" applyProtection="0"/>
    <xf numFmtId="0" fontId="73" fillId="0" borderId="22" applyNumberFormat="0" applyFill="0" applyAlignment="0" applyProtection="0"/>
    <xf numFmtId="0" fontId="118" fillId="0" borderId="22" applyNumberFormat="0" applyFill="0" applyAlignment="0" applyProtection="0">
      <alignment vertical="center"/>
    </xf>
    <xf numFmtId="0" fontId="22" fillId="0" borderId="37" applyNumberFormat="0" applyFill="0" applyAlignment="0" applyProtection="0"/>
    <xf numFmtId="0" fontId="116" fillId="0" borderId="38" applyNumberFormat="0" applyFill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119" fillId="0" borderId="41" applyNumberFormat="0" applyFill="0" applyAlignment="0" applyProtection="0"/>
    <xf numFmtId="0" fontId="119" fillId="0" borderId="41" applyNumberFormat="0" applyFill="0" applyAlignment="0" applyProtection="0"/>
    <xf numFmtId="0" fontId="116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9" applyNumberFormat="0" applyFill="0" applyAlignment="0" applyProtection="0"/>
    <xf numFmtId="0" fontId="44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120" fillId="0" borderId="42" applyNumberFormat="0" applyFill="0" applyAlignment="0" applyProtection="0"/>
    <xf numFmtId="0" fontId="120" fillId="0" borderId="42" applyNumberFormat="0" applyFill="0" applyAlignment="0" applyProtection="0"/>
    <xf numFmtId="0" fontId="117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7" applyNumberFormat="0" applyFill="0" applyAlignment="0" applyProtection="0"/>
    <xf numFmtId="0" fontId="34" fillId="0" borderId="29" applyNumberFormat="0" applyFill="0" applyAlignment="0" applyProtection="0"/>
    <xf numFmtId="0" fontId="72" fillId="0" borderId="47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72" fillId="0" borderId="47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87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6" applyNumberFormat="0" applyFill="0" applyAlignment="0" applyProtection="0"/>
    <xf numFmtId="0" fontId="122" fillId="0" borderId="46" applyNumberFormat="0" applyFill="0" applyAlignment="0" applyProtection="0"/>
    <xf numFmtId="0" fontId="36" fillId="0" borderId="30" applyNumberFormat="0" applyFill="0" applyAlignment="0" applyProtection="0"/>
    <xf numFmtId="0" fontId="68" fillId="0" borderId="46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122" fillId="0" borderId="46" applyNumberFormat="0" applyFill="0" applyAlignment="0" applyProtection="0"/>
    <xf numFmtId="0" fontId="122" fillId="0" borderId="46" applyNumberFormat="0" applyFill="0" applyAlignment="0" applyProtection="0"/>
    <xf numFmtId="0" fontId="121" fillId="0" borderId="46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68" fillId="0" borderId="46" applyNumberFormat="0" applyFill="0" applyAlignment="0" applyProtection="0"/>
    <xf numFmtId="0" fontId="121" fillId="0" borderId="46" applyNumberFormat="0" applyFill="0" applyAlignment="0" applyProtection="0"/>
    <xf numFmtId="0" fontId="121" fillId="0" borderId="46" applyNumberFormat="0" applyFill="0" applyAlignment="0" applyProtection="0"/>
    <xf numFmtId="0" fontId="121" fillId="0" borderId="46" applyNumberFormat="0" applyFill="0" applyAlignment="0" applyProtection="0"/>
    <xf numFmtId="0" fontId="121" fillId="0" borderId="46" applyNumberFormat="0" applyFill="0" applyAlignment="0" applyProtection="0"/>
    <xf numFmtId="0" fontId="121" fillId="0" borderId="46" applyNumberFormat="0" applyFill="0" applyAlignment="0" applyProtection="0"/>
    <xf numFmtId="0" fontId="121" fillId="0" borderId="46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20" applyNumberFormat="0" applyAlignment="0" applyProtection="0"/>
    <xf numFmtId="0" fontId="20" fillId="47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48" fillId="76" borderId="20" applyNumberFormat="0" applyAlignment="0" applyProtection="0"/>
    <xf numFmtId="0" fontId="20" fillId="47" borderId="20" applyNumberFormat="0" applyAlignment="0" applyProtection="0"/>
    <xf numFmtId="0" fontId="20" fillId="47" borderId="20" applyNumberFormat="0" applyAlignment="0" applyProtection="0"/>
    <xf numFmtId="0" fontId="48" fillId="76" borderId="20" applyNumberFormat="0" applyAlignment="0" applyProtection="0"/>
    <xf numFmtId="0" fontId="54" fillId="14" borderId="44" applyNumberFormat="0" applyAlignment="0" applyProtection="0"/>
    <xf numFmtId="0" fontId="54" fillId="14" borderId="44" applyNumberFormat="0" applyAlignment="0" applyProtection="0"/>
    <xf numFmtId="0" fontId="126" fillId="76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126" fillId="76" borderId="20" applyNumberFormat="0" applyAlignment="0" applyProtection="0"/>
    <xf numFmtId="0" fontId="126" fillId="76" borderId="20" applyNumberFormat="0" applyAlignment="0" applyProtection="0"/>
    <xf numFmtId="0" fontId="126" fillId="76" borderId="20" applyNumberFormat="0" applyAlignment="0" applyProtection="0"/>
    <xf numFmtId="0" fontId="126" fillId="76" borderId="20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71" borderId="34" applyNumberFormat="0">
      <protection locked="0"/>
    </xf>
  </cellStyleXfs>
  <cellXfs count="145">
    <xf numFmtId="0" fontId="0" fillId="0" borderId="0" xfId="0"/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6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8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2" fontId="2" fillId="96" borderId="0" xfId="0" applyNumberFormat="1" applyFont="1" applyFill="1" applyBorder="1" applyAlignment="1">
      <alignment horizontal="right" vertical="center" wrapText="1"/>
    </xf>
    <xf numFmtId="2" fontId="2" fillId="96" borderId="0" xfId="0" quotePrefix="1" applyNumberFormat="1" applyFont="1" applyFill="1" applyBorder="1" applyAlignment="1">
      <alignment horizontal="right" vertical="center" wrapText="1"/>
    </xf>
    <xf numFmtId="172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1" fontId="2" fillId="96" borderId="0" xfId="0" applyNumberFormat="1" applyFont="1" applyFill="1" applyBorder="1" applyAlignment="1">
      <alignment vertical="center"/>
    </xf>
    <xf numFmtId="167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1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2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wrapText="1"/>
    </xf>
    <xf numFmtId="0" fontId="2" fillId="96" borderId="0" xfId="0" applyFont="1" applyFill="1" applyBorder="1" applyAlignment="1">
      <alignment vertical="center" wrapText="1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9" fillId="96" borderId="0" xfId="259" applyFont="1" applyFill="1" applyBorder="1"/>
    <xf numFmtId="0" fontId="130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7" fontId="130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7" fontId="2" fillId="96" borderId="0" xfId="259" applyNumberFormat="1" applyFont="1" applyFill="1"/>
    <xf numFmtId="164" fontId="129" fillId="96" borderId="0" xfId="259" applyNumberFormat="1" applyFont="1" applyFill="1" applyBorder="1"/>
    <xf numFmtId="167" fontId="124" fillId="96" borderId="0" xfId="259" applyNumberFormat="1" applyFont="1" applyFill="1" applyBorder="1"/>
    <xf numFmtId="164" fontId="130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7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1" fillId="96" borderId="0" xfId="259" applyFont="1" applyFill="1" applyBorder="1"/>
    <xf numFmtId="167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2" fillId="96" borderId="0" xfId="259" applyFont="1" applyFill="1" applyBorder="1"/>
    <xf numFmtId="164" fontId="2" fillId="96" borderId="40" xfId="259" applyNumberFormat="1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164" fontId="2" fillId="96" borderId="0" xfId="259" applyNumberFormat="1" applyFont="1" applyFill="1"/>
    <xf numFmtId="0" fontId="2" fillId="96" borderId="0" xfId="259" quotePrefix="1" applyFont="1" applyFill="1" applyBorder="1" applyAlignment="1">
      <alignment wrapText="1"/>
    </xf>
    <xf numFmtId="0" fontId="2" fillId="96" borderId="0" xfId="259" quotePrefix="1" applyFont="1" applyFill="1" applyBorder="1" applyAlignment="1">
      <alignment horizontal="right" vertical="center"/>
    </xf>
    <xf numFmtId="164" fontId="2" fillId="96" borderId="0" xfId="259" applyNumberFormat="1" applyFont="1" applyFill="1" applyAlignment="1">
      <alignment horizontal="right"/>
    </xf>
    <xf numFmtId="3" fontId="2" fillId="96" borderId="0" xfId="259" applyNumberFormat="1" applyFont="1" applyFill="1" applyBorder="1"/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0" fontId="1" fillId="96" borderId="0" xfId="259" applyFont="1" applyFill="1" applyAlignment="1">
      <alignment horizontal="left" vertical="center"/>
    </xf>
    <xf numFmtId="164" fontId="1" fillId="96" borderId="0" xfId="259" applyNumberFormat="1" applyFont="1" applyFill="1" applyBorder="1"/>
    <xf numFmtId="164" fontId="1" fillId="96" borderId="0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/>
    </xf>
    <xf numFmtId="0" fontId="2" fillId="96" borderId="0" xfId="0" applyFont="1" applyFill="1" applyAlignment="1">
      <alignment horizontal="left" vertical="center" indent="1"/>
    </xf>
    <xf numFmtId="164" fontId="1" fillId="96" borderId="8" xfId="259" applyNumberFormat="1" applyFont="1" applyFill="1" applyBorder="1"/>
    <xf numFmtId="164" fontId="1" fillId="96" borderId="8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/>
    <xf numFmtId="164" fontId="1" fillId="96" borderId="0" xfId="0" applyNumberFormat="1" applyFont="1" applyFill="1" applyBorder="1" applyAlignment="1">
      <alignment horizontal="right" wrapText="1"/>
    </xf>
    <xf numFmtId="0" fontId="1" fillId="96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wrapText="1"/>
    </xf>
    <xf numFmtId="0" fontId="2" fillId="96" borderId="0" xfId="0" applyFont="1" applyFill="1" applyBorder="1" applyAlignment="1">
      <alignment horizontal="left" vertical="center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wrapText="1" indent="2"/>
    </xf>
    <xf numFmtId="164" fontId="2" fillId="96" borderId="8" xfId="0" quotePrefix="1" applyNumberFormat="1" applyFont="1" applyFill="1" applyBorder="1" applyAlignment="1">
      <alignment horizontal="right" wrapText="1"/>
    </xf>
    <xf numFmtId="164" fontId="1" fillId="96" borderId="8" xfId="0" quotePrefix="1" applyNumberFormat="1" applyFont="1" applyFill="1" applyBorder="1" applyAlignment="1">
      <alignment horizontal="right" wrapText="1"/>
    </xf>
    <xf numFmtId="164" fontId="1" fillId="96" borderId="6" xfId="0" quotePrefix="1" applyNumberFormat="1" applyFont="1" applyFill="1" applyBorder="1" applyAlignment="1">
      <alignment horizontal="right" wrapText="1"/>
    </xf>
    <xf numFmtId="0" fontId="1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2" xfId="0" applyFont="1" applyFill="1" applyBorder="1"/>
    <xf numFmtId="0" fontId="133" fillId="96" borderId="2" xfId="0" applyFont="1" applyFill="1" applyBorder="1" applyAlignment="1">
      <alignment horizontal="right"/>
    </xf>
    <xf numFmtId="0" fontId="134" fillId="96" borderId="2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4" fillId="96" borderId="0" xfId="0" applyFont="1" applyFill="1" applyAlignment="1">
      <alignment horizontal="right"/>
    </xf>
    <xf numFmtId="0" fontId="133" fillId="96" borderId="3" xfId="0" applyFont="1" applyFill="1" applyBorder="1"/>
    <xf numFmtId="0" fontId="133" fillId="96" borderId="3" xfId="0" applyFont="1" applyFill="1" applyBorder="1" applyAlignment="1">
      <alignment horizontal="right"/>
    </xf>
    <xf numFmtId="0" fontId="134" fillId="96" borderId="3" xfId="0" applyFont="1" applyFill="1" applyBorder="1" applyAlignment="1">
      <alignment horizontal="right"/>
    </xf>
    <xf numFmtId="0" fontId="133" fillId="96" borderId="0" xfId="0" applyFont="1" applyFill="1" applyAlignment="1">
      <alignment wrapText="1"/>
    </xf>
    <xf numFmtId="164" fontId="134" fillId="96" borderId="0" xfId="285" applyNumberFormat="1" applyFont="1" applyFill="1" applyAlignment="1">
      <alignment horizontal="right"/>
    </xf>
    <xf numFmtId="164" fontId="133" fillId="96" borderId="0" xfId="285" applyNumberFormat="1" applyFont="1" applyFill="1" applyAlignment="1">
      <alignment horizontal="right"/>
    </xf>
    <xf numFmtId="164" fontId="134" fillId="96" borderId="7" xfId="285" applyNumberFormat="1" applyFont="1" applyFill="1" applyBorder="1" applyAlignment="1">
      <alignment horizontal="right"/>
    </xf>
    <xf numFmtId="164" fontId="134" fillId="96" borderId="0" xfId="0" applyNumberFormat="1" applyFont="1" applyFill="1" applyAlignment="1">
      <alignment horizontal="right"/>
    </xf>
    <xf numFmtId="164" fontId="133" fillId="96" borderId="0" xfId="0" applyNumberFormat="1" applyFont="1" applyFill="1" applyAlignment="1">
      <alignment horizontal="right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E29" sqref="E29"/>
    </sheetView>
  </sheetViews>
  <sheetFormatPr baseColWidth="10" defaultRowHeight="11.25"/>
  <cols>
    <col min="1" max="1" width="48.5703125" style="8" customWidth="1"/>
    <col min="2" max="2" width="13" style="8" customWidth="1"/>
    <col min="3" max="16384" width="11.42578125" style="8"/>
  </cols>
  <sheetData>
    <row r="1" spans="1:6">
      <c r="A1" s="6" t="s">
        <v>28</v>
      </c>
      <c r="B1" s="6"/>
      <c r="C1" s="7"/>
      <c r="D1" s="7"/>
    </row>
    <row r="2" spans="1:6">
      <c r="A2" s="9"/>
      <c r="B2" s="10" t="s">
        <v>137</v>
      </c>
      <c r="C2" s="10" t="s">
        <v>137</v>
      </c>
      <c r="D2" s="11" t="s">
        <v>0</v>
      </c>
    </row>
    <row r="3" spans="1:6">
      <c r="A3" s="12"/>
      <c r="B3" s="13" t="s">
        <v>125</v>
      </c>
      <c r="C3" s="14">
        <v>2014</v>
      </c>
      <c r="D3" s="14" t="s">
        <v>1</v>
      </c>
    </row>
    <row r="4" spans="1:6">
      <c r="A4" s="15" t="s">
        <v>29</v>
      </c>
      <c r="B4" s="16"/>
      <c r="C4" s="16"/>
      <c r="D4" s="17" t="s">
        <v>4</v>
      </c>
    </row>
    <row r="5" spans="1:6">
      <c r="A5" s="7" t="s">
        <v>7</v>
      </c>
      <c r="B5" s="3">
        <v>1494</v>
      </c>
      <c r="C5" s="3">
        <v>1492</v>
      </c>
      <c r="D5" s="18">
        <v>0</v>
      </c>
      <c r="F5" s="19"/>
    </row>
    <row r="6" spans="1:6">
      <c r="A6" s="7" t="s">
        <v>8</v>
      </c>
      <c r="B6" s="3">
        <v>367</v>
      </c>
      <c r="C6" s="3">
        <v>464</v>
      </c>
      <c r="D6" s="18">
        <f t="shared" ref="D6:D18" si="0">IF(C6=0,0,IF(B6=0,"-100",IF(ABS((B6-C6)/C6*100)&gt;100,"&gt;100",((B6-C6)/C6*100))))</f>
        <v>-20.905172413793103</v>
      </c>
      <c r="F6" s="19"/>
    </row>
    <row r="7" spans="1:6">
      <c r="A7" s="7" t="s">
        <v>11</v>
      </c>
      <c r="B7" s="20">
        <v>163</v>
      </c>
      <c r="C7" s="20">
        <v>124</v>
      </c>
      <c r="D7" s="18">
        <f t="shared" si="0"/>
        <v>31.451612903225808</v>
      </c>
      <c r="F7" s="19"/>
    </row>
    <row r="8" spans="1:6" ht="22.5">
      <c r="A8" s="21" t="s">
        <v>114</v>
      </c>
      <c r="B8" s="13">
        <v>175</v>
      </c>
      <c r="C8" s="22">
        <v>104</v>
      </c>
      <c r="D8" s="18">
        <f t="shared" si="0"/>
        <v>68.269230769230774</v>
      </c>
      <c r="F8" s="19"/>
    </row>
    <row r="9" spans="1:6">
      <c r="A9" s="7" t="s">
        <v>15</v>
      </c>
      <c r="B9" s="20">
        <v>56</v>
      </c>
      <c r="C9" s="3">
        <v>66</v>
      </c>
      <c r="D9" s="18">
        <f t="shared" si="0"/>
        <v>-15.151515151515152</v>
      </c>
      <c r="F9" s="19"/>
    </row>
    <row r="10" spans="1:6">
      <c r="A10" s="7" t="s">
        <v>16</v>
      </c>
      <c r="B10" s="20">
        <v>6</v>
      </c>
      <c r="C10" s="20">
        <v>-22</v>
      </c>
      <c r="D10" s="18" t="str">
        <f t="shared" si="0"/>
        <v>&gt;100</v>
      </c>
      <c r="F10" s="19"/>
    </row>
    <row r="11" spans="1:6">
      <c r="A11" s="7" t="s">
        <v>17</v>
      </c>
      <c r="B11" s="3">
        <v>815</v>
      </c>
      <c r="C11" s="13">
        <v>829</v>
      </c>
      <c r="D11" s="18">
        <f t="shared" si="0"/>
        <v>-1.6887816646562124</v>
      </c>
      <c r="F11" s="19"/>
    </row>
    <row r="12" spans="1:6">
      <c r="A12" s="7" t="s">
        <v>18</v>
      </c>
      <c r="B12" s="3">
        <v>-77</v>
      </c>
      <c r="C12" s="3">
        <v>-82</v>
      </c>
      <c r="D12" s="18">
        <f t="shared" si="0"/>
        <v>-6.0975609756097562</v>
      </c>
      <c r="F12" s="19"/>
    </row>
    <row r="13" spans="1:6">
      <c r="A13" s="6" t="s">
        <v>30</v>
      </c>
      <c r="B13" s="23">
        <f>B5-B6+SUM(B7:B10)-B11+B12</f>
        <v>635</v>
      </c>
      <c r="C13" s="23">
        <f>C5-C6+SUM(C7:C10)-C11+C12</f>
        <v>389</v>
      </c>
      <c r="D13" s="24">
        <f t="shared" si="0"/>
        <v>63.239074550128535</v>
      </c>
      <c r="F13" s="25"/>
    </row>
    <row r="14" spans="1:6">
      <c r="A14" s="7" t="s">
        <v>19</v>
      </c>
      <c r="B14" s="3">
        <v>-5</v>
      </c>
      <c r="C14" s="3">
        <v>-24</v>
      </c>
      <c r="D14" s="18">
        <f t="shared" si="0"/>
        <v>-79.166666666666657</v>
      </c>
      <c r="F14" s="19"/>
    </row>
    <row r="15" spans="1:6">
      <c r="A15" s="7" t="s">
        <v>31</v>
      </c>
      <c r="B15" s="23">
        <v>0</v>
      </c>
      <c r="C15" s="3">
        <v>1</v>
      </c>
      <c r="D15" s="18" t="str">
        <f t="shared" si="0"/>
        <v>-100</v>
      </c>
      <c r="F15" s="25"/>
    </row>
    <row r="16" spans="1:6">
      <c r="A16" s="6" t="s">
        <v>20</v>
      </c>
      <c r="B16" s="23">
        <f>B13+B14-B15</f>
        <v>630</v>
      </c>
      <c r="C16" s="23">
        <f>C13+C14-C15</f>
        <v>364</v>
      </c>
      <c r="D16" s="24">
        <f t="shared" si="0"/>
        <v>73.076923076923066</v>
      </c>
    </row>
    <row r="17" spans="1:4">
      <c r="A17" s="7" t="s">
        <v>21</v>
      </c>
      <c r="B17" s="3">
        <v>91</v>
      </c>
      <c r="C17" s="3">
        <v>113</v>
      </c>
      <c r="D17" s="18">
        <f t="shared" si="0"/>
        <v>-19.469026548672566</v>
      </c>
    </row>
    <row r="18" spans="1:4">
      <c r="A18" s="6" t="s">
        <v>22</v>
      </c>
      <c r="B18" s="23">
        <f>B16-B17</f>
        <v>539</v>
      </c>
      <c r="C18" s="23">
        <f>C16-C17</f>
        <v>251</v>
      </c>
      <c r="D18" s="23" t="str">
        <f t="shared" si="0"/>
        <v>&gt;100</v>
      </c>
    </row>
    <row r="19" spans="1:4">
      <c r="A19" s="6"/>
    </row>
    <row r="20" spans="1:4">
      <c r="A20" s="26" t="s">
        <v>32</v>
      </c>
      <c r="B20" s="27"/>
      <c r="C20" s="27"/>
      <c r="D20" s="27"/>
    </row>
    <row r="21" spans="1:4">
      <c r="A21" s="7" t="s">
        <v>33</v>
      </c>
      <c r="B21" s="28">
        <v>46.3</v>
      </c>
      <c r="C21" s="28">
        <v>51.3</v>
      </c>
      <c r="D21" s="23"/>
    </row>
    <row r="22" spans="1:4">
      <c r="A22" s="7" t="s">
        <v>34</v>
      </c>
      <c r="B22" s="28">
        <v>11.5</v>
      </c>
      <c r="C22" s="29">
        <v>6.7</v>
      </c>
      <c r="D22" s="23"/>
    </row>
    <row r="23" spans="1:4">
      <c r="A23" s="7"/>
      <c r="B23" s="3"/>
      <c r="C23" s="3"/>
      <c r="D23" s="23"/>
    </row>
    <row r="24" spans="1:4">
      <c r="A24" s="30"/>
      <c r="B24" s="10" t="s">
        <v>138</v>
      </c>
      <c r="C24" s="10" t="s">
        <v>35</v>
      </c>
      <c r="D24" s="11" t="s">
        <v>0</v>
      </c>
    </row>
    <row r="25" spans="1:4">
      <c r="A25" s="7"/>
      <c r="B25" s="13" t="s">
        <v>125</v>
      </c>
      <c r="C25" s="13" t="s">
        <v>115</v>
      </c>
      <c r="D25" s="14" t="s">
        <v>1</v>
      </c>
    </row>
    <row r="26" spans="1:4">
      <c r="A26" s="26" t="s">
        <v>36</v>
      </c>
      <c r="B26" s="16"/>
      <c r="C26" s="16"/>
      <c r="D26" s="17" t="s">
        <v>4</v>
      </c>
    </row>
    <row r="27" spans="1:4">
      <c r="A27" s="2" t="s">
        <v>37</v>
      </c>
      <c r="B27" s="3">
        <v>189527</v>
      </c>
      <c r="C27" s="3">
        <v>197607</v>
      </c>
      <c r="D27" s="18">
        <f>IF(C27=0,0,IF(B27=0,"-100",IF(ABS((B27-C27)/C27*100)&gt;100,"&gt;100",((B27-C27)/C27*100))))</f>
        <v>-4.0889239753652458</v>
      </c>
    </row>
    <row r="28" spans="1:4">
      <c r="A28" s="2" t="s">
        <v>38</v>
      </c>
      <c r="B28" s="3">
        <v>59464</v>
      </c>
      <c r="C28" s="3">
        <v>57996</v>
      </c>
      <c r="D28" s="18">
        <f t="shared" ref="D28:D30" si="1">IF(C28=0,0,IF(B28=0,"-100",IF(ABS((B28-C28)/C28*100)&gt;100,"&gt;100",((B28-C28)/C28*100))))</f>
        <v>2.5312090488999242</v>
      </c>
    </row>
    <row r="29" spans="1:4">
      <c r="A29" s="2" t="s">
        <v>39</v>
      </c>
      <c r="B29" s="3">
        <v>107249</v>
      </c>
      <c r="C29" s="3">
        <v>108255</v>
      </c>
      <c r="D29" s="18">
        <f t="shared" si="1"/>
        <v>-0.92928733083922221</v>
      </c>
    </row>
    <row r="30" spans="1:4">
      <c r="A30" s="7" t="s">
        <v>40</v>
      </c>
      <c r="B30" s="20">
        <v>8469</v>
      </c>
      <c r="C30" s="20">
        <v>7902</v>
      </c>
      <c r="D30" s="18">
        <f t="shared" si="1"/>
        <v>7.1753986332574033</v>
      </c>
    </row>
    <row r="31" spans="1:4">
      <c r="A31" s="7"/>
      <c r="B31" s="7"/>
      <c r="C31" s="7"/>
      <c r="D31" s="7"/>
    </row>
    <row r="32" spans="1:4">
      <c r="A32" s="6" t="s">
        <v>41</v>
      </c>
      <c r="B32" s="7"/>
      <c r="C32" s="7"/>
      <c r="D32" s="7"/>
    </row>
    <row r="33" spans="1:4">
      <c r="A33" s="2" t="s">
        <v>117</v>
      </c>
      <c r="B33" s="3">
        <v>7770</v>
      </c>
      <c r="C33" s="3">
        <v>7381</v>
      </c>
      <c r="D33" s="18">
        <v>0</v>
      </c>
    </row>
    <row r="34" spans="1:4">
      <c r="A34" s="2" t="s">
        <v>118</v>
      </c>
      <c r="B34" s="3">
        <v>7928</v>
      </c>
      <c r="C34" s="3">
        <v>7381</v>
      </c>
      <c r="D34" s="18">
        <f t="shared" ref="D34:D37" si="2">IF(C34=0,0,IF(B34=0,"-100",IF(ABS((B34-C34)/C34*100)&gt;100,"&gt;100",((B34-C34)/C34*100))))</f>
        <v>7.4109199295488413</v>
      </c>
    </row>
    <row r="35" spans="1:4">
      <c r="A35" s="2" t="s">
        <v>119</v>
      </c>
      <c r="B35" s="3">
        <v>2012</v>
      </c>
      <c r="C35" s="3">
        <v>1742</v>
      </c>
      <c r="D35" s="18">
        <f t="shared" si="2"/>
        <v>15.49942594718714</v>
      </c>
    </row>
    <row r="36" spans="1:4">
      <c r="A36" s="2" t="s">
        <v>120</v>
      </c>
      <c r="B36" s="3">
        <v>9940</v>
      </c>
      <c r="C36" s="3">
        <v>9123</v>
      </c>
      <c r="D36" s="18">
        <f t="shared" si="2"/>
        <v>8.9553874821878772</v>
      </c>
    </row>
    <row r="37" spans="1:4">
      <c r="A37" s="2" t="s">
        <v>121</v>
      </c>
      <c r="B37" s="3">
        <v>65425</v>
      </c>
      <c r="C37" s="3">
        <v>69231</v>
      </c>
      <c r="D37" s="18">
        <f t="shared" si="2"/>
        <v>-5.4975372304314538</v>
      </c>
    </row>
    <row r="38" spans="1:4">
      <c r="A38" s="2" t="s">
        <v>139</v>
      </c>
      <c r="B38" s="31">
        <v>11.88</v>
      </c>
      <c r="C38" s="31">
        <v>10.66</v>
      </c>
      <c r="D38" s="18">
        <f>IF(C38=0,0,IF(B38=0,"-100",IF(ABS((B38-C38)/C38*100)&gt;100,"&gt;100",((B38-C38)/C38*100))))</f>
        <v>11.444652908067548</v>
      </c>
    </row>
    <row r="39" spans="1:4">
      <c r="A39" s="2" t="s">
        <v>126</v>
      </c>
      <c r="B39" s="32">
        <v>12.12</v>
      </c>
      <c r="C39" s="32">
        <v>10.66</v>
      </c>
      <c r="D39" s="18">
        <f t="shared" ref="D39:D40" si="3">IF(C39=0,0,IF(B39=0,"-100",IF(ABS((B39-C39)/C39*100)&gt;100,"&gt;100",((B39-C39)/C39*100))))</f>
        <v>13.696060037523445</v>
      </c>
    </row>
    <row r="40" spans="1:4">
      <c r="A40" s="2" t="s">
        <v>116</v>
      </c>
      <c r="B40" s="32">
        <v>15.19</v>
      </c>
      <c r="C40" s="32">
        <v>13.18</v>
      </c>
      <c r="D40" s="18">
        <f t="shared" si="3"/>
        <v>15.250379362670714</v>
      </c>
    </row>
    <row r="41" spans="1:4">
      <c r="A41" s="2"/>
      <c r="B41" s="3"/>
      <c r="C41" s="3"/>
      <c r="D41" s="3"/>
    </row>
    <row r="42" spans="1:4">
      <c r="A42" s="2" t="s">
        <v>42</v>
      </c>
      <c r="B42" s="2"/>
      <c r="C42" s="2"/>
      <c r="D42" s="2"/>
    </row>
    <row r="43" spans="1:4">
      <c r="A43" s="2" t="s">
        <v>140</v>
      </c>
      <c r="B43" s="33">
        <v>42201</v>
      </c>
      <c r="C43" s="33"/>
      <c r="D43" s="3"/>
    </row>
    <row r="44" spans="1:4">
      <c r="A44" s="2" t="s">
        <v>141</v>
      </c>
      <c r="B44" s="33">
        <v>42313</v>
      </c>
      <c r="C44" s="33"/>
      <c r="D44" s="2"/>
    </row>
    <row r="45" spans="1:4" ht="36" customHeight="1">
      <c r="A45" s="1" t="s">
        <v>127</v>
      </c>
      <c r="B45" s="1"/>
      <c r="C45" s="1"/>
      <c r="D45" s="1"/>
    </row>
    <row r="46" spans="1:4">
      <c r="A46" s="2"/>
      <c r="B46" s="3"/>
      <c r="C46" s="4"/>
      <c r="D46" s="3"/>
    </row>
  </sheetData>
  <mergeCells count="3">
    <mergeCell ref="A45:D45"/>
    <mergeCell ref="B43:C43"/>
    <mergeCell ref="B44:C44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A46" sqref="A46"/>
    </sheetView>
  </sheetViews>
  <sheetFormatPr baseColWidth="10" defaultRowHeight="11.25"/>
  <cols>
    <col min="1" max="1" width="59.85546875" style="8" customWidth="1"/>
    <col min="2" max="2" width="7.85546875" style="8" customWidth="1"/>
    <col min="3" max="3" width="14.85546875" style="8" customWidth="1"/>
    <col min="4" max="4" width="11.42578125" style="8"/>
    <col min="5" max="5" width="10.28515625" style="8" customWidth="1"/>
    <col min="6" max="16384" width="11.42578125" style="8"/>
  </cols>
  <sheetData>
    <row r="1" spans="1:10">
      <c r="A1" s="12" t="s">
        <v>103</v>
      </c>
      <c r="B1" s="12"/>
      <c r="C1" s="7"/>
      <c r="D1" s="7"/>
      <c r="E1" s="7"/>
    </row>
    <row r="2" spans="1:10">
      <c r="A2" s="34"/>
      <c r="B2" s="34"/>
      <c r="C2" s="10" t="s">
        <v>137</v>
      </c>
      <c r="D2" s="10" t="s">
        <v>137</v>
      </c>
      <c r="E2" s="11" t="s">
        <v>0</v>
      </c>
    </row>
    <row r="3" spans="1:10">
      <c r="A3" s="2"/>
      <c r="B3" s="2"/>
      <c r="C3" s="13">
        <v>2015</v>
      </c>
      <c r="D3" s="14">
        <v>2014</v>
      </c>
      <c r="E3" s="14" t="s">
        <v>1</v>
      </c>
    </row>
    <row r="4" spans="1:10">
      <c r="A4" s="35"/>
      <c r="B4" s="17" t="s">
        <v>2</v>
      </c>
      <c r="C4" s="16" t="s">
        <v>3</v>
      </c>
      <c r="D4" s="16" t="s">
        <v>3</v>
      </c>
      <c r="E4" s="17" t="s">
        <v>4</v>
      </c>
    </row>
    <row r="5" spans="1:10">
      <c r="A5" s="2" t="s">
        <v>5</v>
      </c>
      <c r="B5" s="14"/>
      <c r="C5" s="3">
        <v>6276</v>
      </c>
      <c r="D5" s="3">
        <v>6766</v>
      </c>
      <c r="E5" s="36">
        <f t="shared" ref="E5:E30" si="0">IF(D5=0,0,IF(C5=0,"-100",IF(ABS((C5-D5)/D5*100)&gt;100,"&gt;100",((C5-D5)/D5*100))))</f>
        <v>-7.2420928170263075</v>
      </c>
    </row>
    <row r="6" spans="1:10">
      <c r="A6" s="2" t="s">
        <v>6</v>
      </c>
      <c r="B6" s="14"/>
      <c r="C6" s="3">
        <v>4782</v>
      </c>
      <c r="D6" s="3">
        <v>5274</v>
      </c>
      <c r="E6" s="36">
        <f t="shared" si="0"/>
        <v>-9.3287827076222971</v>
      </c>
      <c r="F6" s="7"/>
      <c r="G6" s="7"/>
      <c r="H6" s="7"/>
      <c r="I6" s="7"/>
      <c r="J6" s="7"/>
    </row>
    <row r="7" spans="1:10">
      <c r="A7" s="12" t="s">
        <v>7</v>
      </c>
      <c r="B7" s="14">
        <v>6</v>
      </c>
      <c r="C7" s="37">
        <f>C5-C6</f>
        <v>1494</v>
      </c>
      <c r="D7" s="37">
        <f>D5-D6</f>
        <v>1492</v>
      </c>
      <c r="E7" s="38">
        <v>0</v>
      </c>
      <c r="F7" s="7"/>
      <c r="G7" s="7"/>
      <c r="H7" s="7"/>
      <c r="I7" s="7"/>
      <c r="J7" s="7"/>
    </row>
    <row r="8" spans="1:10">
      <c r="A8" s="2" t="s">
        <v>8</v>
      </c>
      <c r="B8" s="14">
        <v>7</v>
      </c>
      <c r="C8" s="3">
        <v>367</v>
      </c>
      <c r="D8" s="3">
        <v>464</v>
      </c>
      <c r="E8" s="36">
        <f t="shared" si="0"/>
        <v>-20.905172413793103</v>
      </c>
      <c r="F8" s="7"/>
      <c r="G8" s="7"/>
      <c r="H8" s="7"/>
      <c r="I8" s="7"/>
      <c r="J8" s="7"/>
    </row>
    <row r="9" spans="1:10">
      <c r="A9" s="2"/>
      <c r="B9" s="14"/>
      <c r="C9" s="39"/>
      <c r="D9" s="39"/>
      <c r="E9" s="40"/>
      <c r="F9" s="41"/>
      <c r="G9" s="7"/>
      <c r="H9" s="7"/>
    </row>
    <row r="10" spans="1:10">
      <c r="A10" s="2" t="s">
        <v>9</v>
      </c>
      <c r="B10" s="14"/>
      <c r="C10" s="3">
        <v>237</v>
      </c>
      <c r="D10" s="3">
        <v>216</v>
      </c>
      <c r="E10" s="36">
        <f t="shared" si="0"/>
        <v>9.7222222222222232</v>
      </c>
    </row>
    <row r="11" spans="1:10">
      <c r="A11" s="2" t="s">
        <v>10</v>
      </c>
      <c r="B11" s="14"/>
      <c r="C11" s="3">
        <v>74</v>
      </c>
      <c r="D11" s="3">
        <v>92</v>
      </c>
      <c r="E11" s="36">
        <f t="shared" si="0"/>
        <v>-19.565217391304348</v>
      </c>
    </row>
    <row r="12" spans="1:10">
      <c r="A12" s="12" t="s">
        <v>11</v>
      </c>
      <c r="B12" s="14">
        <v>8</v>
      </c>
      <c r="C12" s="37">
        <f>C10-C11</f>
        <v>163</v>
      </c>
      <c r="D12" s="37">
        <f>D10-D11</f>
        <v>124</v>
      </c>
      <c r="E12" s="38">
        <f t="shared" si="0"/>
        <v>31.451612903225808</v>
      </c>
    </row>
    <row r="13" spans="1:10">
      <c r="A13" s="12"/>
      <c r="B13" s="42"/>
      <c r="C13" s="43"/>
      <c r="D13" s="43"/>
      <c r="E13" s="40"/>
    </row>
    <row r="14" spans="1:10">
      <c r="A14" s="2" t="s">
        <v>12</v>
      </c>
      <c r="B14" s="14"/>
      <c r="C14" s="3">
        <v>-98</v>
      </c>
      <c r="D14" s="3">
        <v>520</v>
      </c>
      <c r="E14" s="36" t="str">
        <f t="shared" si="0"/>
        <v>&gt;100</v>
      </c>
    </row>
    <row r="15" spans="1:10">
      <c r="A15" s="2" t="s">
        <v>13</v>
      </c>
      <c r="B15" s="14"/>
      <c r="C15" s="44">
        <v>166</v>
      </c>
      <c r="D15" s="44">
        <v>-459</v>
      </c>
      <c r="E15" s="36" t="str">
        <f t="shared" si="0"/>
        <v>&gt;100</v>
      </c>
    </row>
    <row r="16" spans="1:10" ht="31.5" customHeight="1">
      <c r="A16" s="45" t="s">
        <v>113</v>
      </c>
      <c r="B16" s="14">
        <v>9</v>
      </c>
      <c r="C16" s="46">
        <f>C14+C15</f>
        <v>68</v>
      </c>
      <c r="D16" s="46">
        <f>D14+D15</f>
        <v>61</v>
      </c>
      <c r="E16" s="38">
        <f t="shared" si="0"/>
        <v>11.475409836065573</v>
      </c>
    </row>
    <row r="17" spans="1:5">
      <c r="A17" s="12"/>
      <c r="B17" s="42"/>
      <c r="C17" s="43"/>
      <c r="D17" s="43"/>
      <c r="E17" s="40"/>
    </row>
    <row r="18" spans="1:5">
      <c r="A18" s="2" t="s">
        <v>14</v>
      </c>
      <c r="B18" s="14">
        <v>10</v>
      </c>
      <c r="C18" s="3">
        <v>107</v>
      </c>
      <c r="D18" s="3">
        <v>43</v>
      </c>
      <c r="E18" s="36" t="str">
        <f t="shared" si="0"/>
        <v>&gt;100</v>
      </c>
    </row>
    <row r="19" spans="1:5">
      <c r="A19" s="2" t="s">
        <v>15</v>
      </c>
      <c r="B19" s="14">
        <v>11</v>
      </c>
      <c r="C19" s="3">
        <v>56</v>
      </c>
      <c r="D19" s="3">
        <v>66</v>
      </c>
      <c r="E19" s="36">
        <f t="shared" si="0"/>
        <v>-15.151515151515152</v>
      </c>
    </row>
    <row r="20" spans="1:5">
      <c r="A20" s="2" t="s">
        <v>16</v>
      </c>
      <c r="B20" s="14"/>
      <c r="C20" s="3">
        <v>6</v>
      </c>
      <c r="D20" s="3">
        <v>-22</v>
      </c>
      <c r="E20" s="36" t="str">
        <f t="shared" si="0"/>
        <v>&gt;100</v>
      </c>
    </row>
    <row r="21" spans="1:5">
      <c r="A21" s="2" t="s">
        <v>17</v>
      </c>
      <c r="B21" s="14">
        <v>12</v>
      </c>
      <c r="C21" s="3">
        <v>815</v>
      </c>
      <c r="D21" s="3">
        <v>829</v>
      </c>
      <c r="E21" s="36">
        <f t="shared" si="0"/>
        <v>-1.6887816646562124</v>
      </c>
    </row>
    <row r="22" spans="1:5">
      <c r="A22" s="2" t="s">
        <v>18</v>
      </c>
      <c r="B22" s="14">
        <v>13</v>
      </c>
      <c r="C22" s="3">
        <v>-77</v>
      </c>
      <c r="D22" s="3">
        <v>-82</v>
      </c>
      <c r="E22" s="36">
        <f t="shared" si="0"/>
        <v>-6.0975609756097562</v>
      </c>
    </row>
    <row r="23" spans="1:5">
      <c r="A23" s="47" t="s">
        <v>30</v>
      </c>
      <c r="B23" s="48"/>
      <c r="C23" s="49">
        <f>C7-C8+C12+C16+C18+C19+C20-C21+C22</f>
        <v>635</v>
      </c>
      <c r="D23" s="49">
        <f>D7-D8+D12+D16+D18+D19+D20-D21+D22</f>
        <v>389</v>
      </c>
      <c r="E23" s="50">
        <f t="shared" si="0"/>
        <v>63.239074550128535</v>
      </c>
    </row>
    <row r="24" spans="1:5">
      <c r="A24" s="2" t="s">
        <v>19</v>
      </c>
      <c r="B24" s="14">
        <v>14</v>
      </c>
      <c r="C24" s="3">
        <v>-5</v>
      </c>
      <c r="D24" s="3">
        <v>-24</v>
      </c>
      <c r="E24" s="36">
        <f t="shared" si="0"/>
        <v>-79.166666666666657</v>
      </c>
    </row>
    <row r="25" spans="1:5" ht="29.25" customHeight="1">
      <c r="A25" s="51" t="s">
        <v>112</v>
      </c>
      <c r="B25" s="14">
        <v>15</v>
      </c>
      <c r="C25" s="44">
        <v>0</v>
      </c>
      <c r="D25" s="44">
        <v>1</v>
      </c>
      <c r="E25" s="36" t="str">
        <f t="shared" si="0"/>
        <v>-100</v>
      </c>
    </row>
    <row r="26" spans="1:5">
      <c r="A26" s="2"/>
      <c r="B26" s="14"/>
      <c r="C26" s="3"/>
      <c r="D26" s="3"/>
      <c r="E26" s="36">
        <f t="shared" si="0"/>
        <v>0</v>
      </c>
    </row>
    <row r="27" spans="1:5">
      <c r="A27" s="12" t="s">
        <v>20</v>
      </c>
      <c r="B27" s="42"/>
      <c r="C27" s="23">
        <f>C23+C24-C25</f>
        <v>630</v>
      </c>
      <c r="D27" s="23">
        <f>D23+D24-D25</f>
        <v>364</v>
      </c>
      <c r="E27" s="50">
        <f t="shared" si="0"/>
        <v>73.076923076923066</v>
      </c>
    </row>
    <row r="28" spans="1:5">
      <c r="A28" s="2" t="s">
        <v>21</v>
      </c>
      <c r="B28" s="14">
        <v>16</v>
      </c>
      <c r="C28" s="44">
        <v>91</v>
      </c>
      <c r="D28" s="44">
        <v>113</v>
      </c>
      <c r="E28" s="36">
        <f t="shared" si="0"/>
        <v>-19.469026548672566</v>
      </c>
    </row>
    <row r="29" spans="1:5">
      <c r="A29" s="2"/>
      <c r="B29" s="14"/>
      <c r="C29" s="3"/>
      <c r="D29" s="3"/>
      <c r="E29" s="36">
        <f t="shared" si="0"/>
        <v>0</v>
      </c>
    </row>
    <row r="30" spans="1:5" ht="12" thickBot="1">
      <c r="A30" s="12" t="s">
        <v>22</v>
      </c>
      <c r="B30" s="42"/>
      <c r="C30" s="52">
        <f>C27-C28</f>
        <v>539</v>
      </c>
      <c r="D30" s="52">
        <f>D27-D28</f>
        <v>251</v>
      </c>
      <c r="E30" s="50" t="str">
        <f t="shared" si="0"/>
        <v>&gt;100</v>
      </c>
    </row>
    <row r="31" spans="1:5" ht="12" thickTop="1">
      <c r="A31" s="53" t="s">
        <v>23</v>
      </c>
      <c r="B31" s="41"/>
      <c r="C31" s="22">
        <v>524</v>
      </c>
      <c r="D31" s="22">
        <v>329</v>
      </c>
      <c r="E31" s="18"/>
    </row>
    <row r="32" spans="1:5">
      <c r="A32" s="53" t="s">
        <v>24</v>
      </c>
      <c r="B32" s="41"/>
      <c r="C32" s="22">
        <v>15</v>
      </c>
      <c r="D32" s="22">
        <v>-78</v>
      </c>
      <c r="E32" s="18"/>
    </row>
    <row r="33" spans="1:10">
      <c r="A33" s="2"/>
      <c r="B33" s="2"/>
      <c r="C33" s="2"/>
      <c r="D33" s="14"/>
      <c r="E33" s="2"/>
    </row>
    <row r="34" spans="1:10">
      <c r="A34" s="2"/>
      <c r="B34" s="54"/>
      <c r="C34" s="54"/>
      <c r="D34" s="54"/>
      <c r="E34" s="54"/>
    </row>
    <row r="42" spans="1:10">
      <c r="F42" s="2"/>
      <c r="G42" s="2"/>
      <c r="H42" s="2"/>
      <c r="I42" s="2"/>
      <c r="J42" s="2"/>
    </row>
    <row r="43" spans="1:10">
      <c r="F43" s="54"/>
      <c r="G43" s="54"/>
      <c r="H43" s="54"/>
      <c r="I43" s="54"/>
      <c r="J43" s="5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workbookViewId="0">
      <selection activeCell="A32" sqref="A32"/>
    </sheetView>
  </sheetViews>
  <sheetFormatPr baseColWidth="10" defaultColWidth="53.85546875" defaultRowHeight="11.25"/>
  <cols>
    <col min="1" max="1" width="51.42578125" style="106" customWidth="1"/>
    <col min="2" max="2" width="18.28515625" style="106" customWidth="1"/>
    <col min="3" max="3" width="15.5703125" style="106" customWidth="1"/>
    <col min="4" max="4" width="12" style="106" customWidth="1"/>
    <col min="5" max="16384" width="53.85546875" style="106"/>
  </cols>
  <sheetData>
    <row r="1" spans="1:4" ht="25.5" customHeight="1">
      <c r="A1" s="105" t="s">
        <v>91</v>
      </c>
    </row>
    <row r="2" spans="1:4" ht="11.25" customHeight="1">
      <c r="A2" s="107"/>
      <c r="B2" s="108" t="s">
        <v>137</v>
      </c>
      <c r="C2" s="108" t="s">
        <v>137</v>
      </c>
      <c r="D2" s="109" t="s">
        <v>0</v>
      </c>
    </row>
    <row r="3" spans="1:4" ht="11.25" customHeight="1">
      <c r="A3" s="110"/>
      <c r="B3" s="111">
        <v>2015</v>
      </c>
      <c r="C3" s="14">
        <v>2014</v>
      </c>
      <c r="D3" s="112" t="s">
        <v>1</v>
      </c>
    </row>
    <row r="4" spans="1:4" ht="11.25" customHeight="1">
      <c r="A4" s="113"/>
      <c r="B4" s="114" t="s">
        <v>3</v>
      </c>
      <c r="C4" s="114" t="s">
        <v>3</v>
      </c>
      <c r="D4" s="115" t="s">
        <v>4</v>
      </c>
    </row>
    <row r="5" spans="1:4" ht="12" customHeight="1">
      <c r="A5" s="47" t="s">
        <v>22</v>
      </c>
      <c r="B5" s="50">
        <v>539</v>
      </c>
      <c r="C5" s="116">
        <v>251</v>
      </c>
      <c r="D5" s="117" t="str">
        <f>IF(C5=0,0,IF(B5=0,"-100",IF(ABS((B5-C5)/C5*100)&gt;100,"&gt;100",((B5-C5)/C5*100))))</f>
        <v>&gt;100</v>
      </c>
    </row>
    <row r="6" spans="1:4" ht="27.75" customHeight="1">
      <c r="A6" s="118" t="s">
        <v>102</v>
      </c>
      <c r="B6" s="53"/>
      <c r="C6" s="53"/>
      <c r="D6" s="53"/>
    </row>
    <row r="7" spans="1:4" ht="22.5">
      <c r="A7" s="21" t="s">
        <v>128</v>
      </c>
      <c r="B7" s="22">
        <v>203</v>
      </c>
      <c r="C7" s="22">
        <v>-594</v>
      </c>
      <c r="D7" s="119" t="str">
        <f>IF(C7=0,0,IF(B7=0,"-100",IF(ABS((B7-C7)/C7*100)&gt;100,"&gt;100",((B7-C7)/C7*100))))</f>
        <v>&gt;100</v>
      </c>
    </row>
    <row r="8" spans="1:4" ht="22.5">
      <c r="A8" s="21" t="s">
        <v>129</v>
      </c>
      <c r="B8" s="22">
        <v>6</v>
      </c>
      <c r="C8" s="22">
        <v>6</v>
      </c>
      <c r="D8" s="119">
        <f>IF(C8=0,0,IF(B8=0,"-100",IF(ABS((B8-C8)/C8*100)&gt;100,"&gt;100",((B8-C8)/C8*100))))</f>
        <v>0</v>
      </c>
    </row>
    <row r="9" spans="1:4">
      <c r="A9" s="21" t="s">
        <v>26</v>
      </c>
      <c r="B9" s="22">
        <v>-65</v>
      </c>
      <c r="C9" s="22">
        <v>188</v>
      </c>
      <c r="D9" s="119" t="str">
        <f t="shared" ref="D9:D23" si="0">IF(C9=0,0,IF(B9=0,"-100",IF(ABS((B9-C9)/C9*100)&gt;100,"&gt;100",((B9-C9)/C9*100))))</f>
        <v>&gt;100</v>
      </c>
    </row>
    <row r="10" spans="1:4" s="105" customFormat="1" ht="42" customHeight="1">
      <c r="A10" s="118" t="s">
        <v>130</v>
      </c>
      <c r="B10" s="120">
        <f>SUM(B7:B9)</f>
        <v>144</v>
      </c>
      <c r="C10" s="120">
        <f>SUM(C7:C9)</f>
        <v>-400</v>
      </c>
      <c r="D10" s="117" t="str">
        <f t="shared" si="0"/>
        <v>&gt;100</v>
      </c>
    </row>
    <row r="11" spans="1:4" s="105" customFormat="1" ht="23.25" customHeight="1">
      <c r="B11" s="22"/>
      <c r="C11" s="22"/>
      <c r="D11" s="18"/>
    </row>
    <row r="12" spans="1:4">
      <c r="A12" s="21" t="s">
        <v>92</v>
      </c>
    </row>
    <row r="13" spans="1:4" s="123" customFormat="1" ht="18.75" customHeight="1">
      <c r="A13" s="121" t="s">
        <v>93</v>
      </c>
      <c r="B13" s="3">
        <v>-52</v>
      </c>
      <c r="C13" s="3">
        <v>377</v>
      </c>
      <c r="D13" s="122" t="str">
        <f t="shared" si="0"/>
        <v>&gt;100</v>
      </c>
    </row>
    <row r="14" spans="1:4">
      <c r="A14" s="124" t="s">
        <v>131</v>
      </c>
      <c r="B14" s="22">
        <v>33</v>
      </c>
      <c r="C14" s="22">
        <v>11</v>
      </c>
      <c r="D14" s="119" t="str">
        <f t="shared" si="0"/>
        <v>&gt;100</v>
      </c>
    </row>
    <row r="15" spans="1:4" ht="13.5" customHeight="1">
      <c r="A15" s="21" t="s">
        <v>25</v>
      </c>
      <c r="C15" s="22"/>
      <c r="D15" s="119"/>
    </row>
    <row r="16" spans="1:4" ht="14.25" customHeight="1">
      <c r="A16" s="124" t="s">
        <v>93</v>
      </c>
      <c r="B16" s="22">
        <v>24</v>
      </c>
      <c r="C16" s="22">
        <v>69</v>
      </c>
      <c r="D16" s="119">
        <f t="shared" si="0"/>
        <v>-65.217391304347828</v>
      </c>
    </row>
    <row r="17" spans="1:5" ht="27" customHeight="1">
      <c r="A17" s="21" t="s">
        <v>132</v>
      </c>
      <c r="B17" s="22">
        <v>-35</v>
      </c>
      <c r="C17" s="22">
        <v>47</v>
      </c>
      <c r="D17" s="22" t="str">
        <f t="shared" si="0"/>
        <v>&gt;100</v>
      </c>
    </row>
    <row r="18" spans="1:5" ht="13.5" customHeight="1">
      <c r="A18" s="21" t="s">
        <v>26</v>
      </c>
      <c r="B18" s="22">
        <v>-1</v>
      </c>
      <c r="C18" s="22">
        <v>-135</v>
      </c>
      <c r="D18" s="22">
        <f t="shared" si="0"/>
        <v>-99.259259259259252</v>
      </c>
    </row>
    <row r="19" spans="1:5" ht="13.5" customHeight="1">
      <c r="A19" s="53"/>
      <c r="B19" s="125">
        <f>SUM(B13:B18)</f>
        <v>-31</v>
      </c>
      <c r="C19" s="125">
        <f>SUM(C13:C18)</f>
        <v>369</v>
      </c>
      <c r="D19" s="22" t="str">
        <f t="shared" si="0"/>
        <v>&gt;100</v>
      </c>
    </row>
    <row r="20" spans="1:5" ht="13.5" customHeight="1">
      <c r="A20" s="47" t="s">
        <v>94</v>
      </c>
      <c r="B20" s="126">
        <v>113</v>
      </c>
      <c r="C20" s="126">
        <v>-31</v>
      </c>
      <c r="D20" s="50" t="str">
        <f t="shared" si="0"/>
        <v>&gt;100</v>
      </c>
    </row>
    <row r="21" spans="1:5" ht="19.5" customHeight="1" thickBot="1">
      <c r="A21" s="47" t="s">
        <v>27</v>
      </c>
      <c r="B21" s="127">
        <f>B5+B20</f>
        <v>652</v>
      </c>
      <c r="C21" s="127">
        <f>C5+C20</f>
        <v>220</v>
      </c>
      <c r="D21" s="50" t="str">
        <f t="shared" si="0"/>
        <v>&gt;100</v>
      </c>
    </row>
    <row r="22" spans="1:5" ht="16.5" customHeight="1" thickTop="1">
      <c r="A22" s="21" t="s">
        <v>23</v>
      </c>
      <c r="B22" s="22">
        <v>628</v>
      </c>
      <c r="C22" s="22">
        <v>284</v>
      </c>
      <c r="D22" s="22" t="str">
        <f t="shared" si="0"/>
        <v>&gt;100</v>
      </c>
    </row>
    <row r="23" spans="1:5" ht="13.5" customHeight="1">
      <c r="A23" s="53" t="s">
        <v>24</v>
      </c>
      <c r="B23" s="22">
        <v>24</v>
      </c>
      <c r="C23" s="22">
        <v>-64</v>
      </c>
      <c r="D23" s="22" t="str">
        <f t="shared" si="0"/>
        <v>&gt;100</v>
      </c>
    </row>
    <row r="24" spans="1:5" ht="11.25" customHeight="1">
      <c r="A24" s="47"/>
      <c r="B24" s="5"/>
      <c r="C24" s="5"/>
      <c r="D24" s="22"/>
    </row>
    <row r="25" spans="1:5" ht="19.5" customHeight="1">
      <c r="A25" s="1"/>
      <c r="B25" s="1"/>
      <c r="C25" s="1"/>
      <c r="D25" s="1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117">
        <v>0</v>
      </c>
    </row>
    <row r="31" spans="1:5" ht="25.5" customHeight="1">
      <c r="E31" s="53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53"/>
      <c r="F50" s="53"/>
    </row>
    <row r="51" spans="5:8" ht="11.25" customHeight="1">
      <c r="E51" s="5"/>
      <c r="F51" s="5"/>
      <c r="G51" s="5"/>
      <c r="H51" s="5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Normal="100" workbookViewId="0">
      <selection activeCell="A41" sqref="A41"/>
    </sheetView>
  </sheetViews>
  <sheetFormatPr baseColWidth="10" defaultColWidth="77.85546875" defaultRowHeight="18" customHeight="1"/>
  <cols>
    <col min="1" max="1" width="48.7109375" style="59" customWidth="1"/>
    <col min="2" max="2" width="5.7109375" style="56" customWidth="1"/>
    <col min="3" max="3" width="20.28515625" style="59" customWidth="1"/>
    <col min="4" max="4" width="17.42578125" style="59" customWidth="1"/>
    <col min="5" max="5" width="19.28515625" style="59" customWidth="1"/>
    <col min="6" max="6" width="77.85546875" style="56"/>
    <col min="7" max="7" width="77.85546875" style="57"/>
    <col min="8" max="8" width="77.85546875" style="58"/>
    <col min="9" max="16384" width="77.85546875" style="59"/>
  </cols>
  <sheetData>
    <row r="1" spans="1:9" ht="18" customHeight="1">
      <c r="A1" s="55" t="s">
        <v>95</v>
      </c>
      <c r="C1" s="56"/>
      <c r="D1" s="56"/>
      <c r="E1" s="56"/>
    </row>
    <row r="2" spans="1:9" ht="11.25">
      <c r="A2" s="60"/>
      <c r="B2" s="60"/>
      <c r="C2" s="61" t="s">
        <v>138</v>
      </c>
      <c r="D2" s="61" t="s">
        <v>138</v>
      </c>
      <c r="E2" s="62"/>
    </row>
    <row r="3" spans="1:9" ht="11.25">
      <c r="A3" s="63"/>
      <c r="B3" s="64"/>
      <c r="C3" s="65">
        <v>2015</v>
      </c>
      <c r="D3" s="14">
        <v>2014</v>
      </c>
      <c r="E3" s="64"/>
      <c r="H3" s="66"/>
    </row>
    <row r="4" spans="1:9" ht="11.25">
      <c r="A4" s="67" t="s">
        <v>61</v>
      </c>
      <c r="B4" s="68" t="s">
        <v>2</v>
      </c>
      <c r="C4" s="69" t="s">
        <v>3</v>
      </c>
      <c r="D4" s="69" t="s">
        <v>3</v>
      </c>
      <c r="E4" s="68" t="s">
        <v>111</v>
      </c>
      <c r="H4" s="66"/>
    </row>
    <row r="5" spans="1:9" ht="11.25">
      <c r="A5" s="70" t="s">
        <v>62</v>
      </c>
      <c r="B5" s="2"/>
      <c r="C5" s="3">
        <v>1183</v>
      </c>
      <c r="D5" s="3">
        <v>1064</v>
      </c>
      <c r="E5" s="36">
        <f>IF(D5=0,0,IF(C5=0,"-100",IF(ABS((C5-D5)/D5*100)&gt;100,"&gt;100",((C5-D5)/D5*100))))</f>
        <v>11.184210526315789</v>
      </c>
      <c r="H5" s="66"/>
      <c r="I5" s="71"/>
    </row>
    <row r="6" spans="1:9" ht="11.25">
      <c r="A6" s="70" t="s">
        <v>63</v>
      </c>
      <c r="B6" s="2">
        <v>16</v>
      </c>
      <c r="C6" s="3">
        <v>21870</v>
      </c>
      <c r="D6" s="3">
        <v>23565</v>
      </c>
      <c r="E6" s="36">
        <f t="shared" ref="E6:E8" si="0">IF(D6=0,0,IF(C6=0,"-100",IF(ABS((C6-D6)/D6*100)&gt;100,"&gt;100",((C6-D6)/D6*100))))</f>
        <v>-7.1928707829408021</v>
      </c>
      <c r="G6" s="72"/>
      <c r="H6" s="66"/>
      <c r="I6" s="71"/>
    </row>
    <row r="7" spans="1:9" ht="11.25">
      <c r="A7" s="70" t="s">
        <v>64</v>
      </c>
      <c r="B7" s="2">
        <v>17</v>
      </c>
      <c r="C7" s="3">
        <v>107249</v>
      </c>
      <c r="D7" s="3">
        <v>108255</v>
      </c>
      <c r="E7" s="36">
        <f t="shared" si="0"/>
        <v>-0.92928733083922221</v>
      </c>
      <c r="G7" s="72"/>
      <c r="H7" s="66"/>
      <c r="I7" s="71"/>
    </row>
    <row r="8" spans="1:9" ht="11.25">
      <c r="A8" s="70" t="s">
        <v>65</v>
      </c>
      <c r="B8" s="2">
        <v>18</v>
      </c>
      <c r="C8" s="3">
        <v>-2863</v>
      </c>
      <c r="D8" s="3">
        <v>-2747</v>
      </c>
      <c r="E8" s="36">
        <f t="shared" si="0"/>
        <v>4.222788496541682</v>
      </c>
      <c r="G8" s="72"/>
      <c r="H8" s="66"/>
      <c r="I8" s="71"/>
    </row>
    <row r="9" spans="1:9" ht="11.25">
      <c r="A9" s="70" t="s">
        <v>66</v>
      </c>
      <c r="C9" s="22"/>
      <c r="D9" s="22"/>
      <c r="E9" s="36"/>
      <c r="G9" s="72"/>
      <c r="H9" s="66"/>
      <c r="I9" s="71"/>
    </row>
    <row r="10" spans="1:9" ht="11.25">
      <c r="A10" s="70" t="s">
        <v>67</v>
      </c>
      <c r="B10" s="14"/>
      <c r="C10" s="22">
        <v>119</v>
      </c>
      <c r="D10" s="3">
        <v>114</v>
      </c>
      <c r="E10" s="36">
        <f>IF(D10=0,0,IF(C10=0,"-100",IF(ABS((C10-D10)/D10*100)&gt;100,"&gt;100",((C10-D10)/D10*100))))</f>
        <v>4.3859649122807012</v>
      </c>
      <c r="G10" s="72"/>
      <c r="H10" s="66"/>
      <c r="I10" s="71"/>
    </row>
    <row r="11" spans="1:9" ht="11.25">
      <c r="A11" s="70" t="s">
        <v>68</v>
      </c>
      <c r="C11" s="22"/>
      <c r="D11" s="22"/>
      <c r="E11" s="36"/>
      <c r="G11" s="72"/>
      <c r="H11" s="66"/>
      <c r="I11" s="71"/>
    </row>
    <row r="12" spans="1:9" ht="11.25">
      <c r="A12" s="70" t="s">
        <v>69</v>
      </c>
      <c r="B12" s="56">
        <v>19</v>
      </c>
      <c r="C12" s="22">
        <v>16858</v>
      </c>
      <c r="D12" s="3">
        <v>16306</v>
      </c>
      <c r="E12" s="36">
        <f t="shared" ref="E12:E23" si="1">IF(D12=0,0,IF(C12=0,"-100",IF(ABS((C12-D12)/D12*100)&gt;100,"&gt;100",((C12-D12)/D12*100))))</f>
        <v>3.3852569606279901</v>
      </c>
      <c r="G12" s="72"/>
      <c r="H12" s="66"/>
      <c r="I12" s="71"/>
    </row>
    <row r="13" spans="1:9" ht="11.25">
      <c r="A13" s="70" t="s">
        <v>70</v>
      </c>
      <c r="B13" s="2"/>
      <c r="C13" s="3">
        <v>2907</v>
      </c>
      <c r="D13" s="3">
        <v>3483</v>
      </c>
      <c r="E13" s="36">
        <f t="shared" si="1"/>
        <v>-16.5374677002584</v>
      </c>
      <c r="I13" s="73"/>
    </row>
    <row r="14" spans="1:9" ht="11.25">
      <c r="A14" s="70" t="s">
        <v>71</v>
      </c>
      <c r="B14" s="2">
        <v>20</v>
      </c>
      <c r="C14" s="3">
        <v>39844</v>
      </c>
      <c r="D14" s="3">
        <v>45120</v>
      </c>
      <c r="E14" s="36">
        <f t="shared" si="1"/>
        <v>-11.693262411347517</v>
      </c>
      <c r="G14" s="72"/>
      <c r="I14" s="73"/>
    </row>
    <row r="15" spans="1:9" ht="11.25">
      <c r="A15" s="70" t="s">
        <v>72</v>
      </c>
      <c r="B15" s="2"/>
      <c r="C15" s="3">
        <v>245</v>
      </c>
      <c r="D15" s="3">
        <v>318</v>
      </c>
      <c r="E15" s="36">
        <f t="shared" si="1"/>
        <v>-22.955974842767297</v>
      </c>
      <c r="I15" s="73"/>
    </row>
    <row r="16" spans="1:9" ht="11.25">
      <c r="A16" s="70" t="s">
        <v>73</v>
      </c>
      <c r="B16" s="2">
        <v>21</v>
      </c>
      <c r="C16" s="3">
        <v>565</v>
      </c>
      <c r="D16" s="3">
        <v>568</v>
      </c>
      <c r="E16" s="36">
        <f t="shared" si="1"/>
        <v>-0.528169014084507</v>
      </c>
      <c r="H16" s="74"/>
      <c r="I16" s="73"/>
    </row>
    <row r="17" spans="1:9" ht="11.25">
      <c r="A17" s="70" t="s">
        <v>74</v>
      </c>
      <c r="B17" s="2"/>
      <c r="C17" s="3">
        <v>79</v>
      </c>
      <c r="D17" s="3">
        <v>80</v>
      </c>
      <c r="E17" s="36">
        <f t="shared" si="1"/>
        <v>-1.25</v>
      </c>
      <c r="I17" s="73"/>
    </row>
    <row r="18" spans="1:9" ht="11.25">
      <c r="A18" s="70" t="s">
        <v>75</v>
      </c>
      <c r="B18" s="2">
        <v>22</v>
      </c>
      <c r="C18" s="3">
        <v>139</v>
      </c>
      <c r="D18" s="3">
        <v>139</v>
      </c>
      <c r="E18" s="36">
        <f t="shared" si="1"/>
        <v>0</v>
      </c>
      <c r="I18" s="73"/>
    </row>
    <row r="19" spans="1:9" ht="11.25">
      <c r="A19" s="70" t="s">
        <v>122</v>
      </c>
      <c r="B19" s="2">
        <v>23</v>
      </c>
      <c r="C19" s="3">
        <v>62</v>
      </c>
      <c r="D19" s="3">
        <v>56</v>
      </c>
      <c r="E19" s="36">
        <f t="shared" si="1"/>
        <v>10.714285714285714</v>
      </c>
      <c r="I19" s="73"/>
    </row>
    <row r="20" spans="1:9" ht="11.25">
      <c r="A20" s="70" t="s">
        <v>76</v>
      </c>
      <c r="B20" s="2"/>
      <c r="C20" s="3">
        <v>35</v>
      </c>
      <c r="D20" s="3">
        <v>57</v>
      </c>
      <c r="E20" s="36">
        <f t="shared" si="1"/>
        <v>-38.596491228070171</v>
      </c>
      <c r="I20" s="71"/>
    </row>
    <row r="21" spans="1:9" ht="11.25">
      <c r="A21" s="70" t="s">
        <v>77</v>
      </c>
      <c r="B21" s="2"/>
      <c r="C21" s="3">
        <v>670</v>
      </c>
      <c r="D21" s="3">
        <v>784</v>
      </c>
      <c r="E21" s="36">
        <f t="shared" si="1"/>
        <v>-14.540816326530612</v>
      </c>
      <c r="I21" s="71"/>
    </row>
    <row r="22" spans="1:9" ht="11.25">
      <c r="A22" s="70" t="s">
        <v>78</v>
      </c>
      <c r="B22" s="12"/>
      <c r="C22" s="3">
        <v>565</v>
      </c>
      <c r="D22" s="3">
        <v>445</v>
      </c>
      <c r="E22" s="36">
        <f t="shared" si="1"/>
        <v>26.966292134831459</v>
      </c>
      <c r="I22" s="71"/>
    </row>
    <row r="23" spans="1:9" s="55" customFormat="1" ht="12" thickBot="1">
      <c r="A23" s="75" t="s">
        <v>79</v>
      </c>
      <c r="C23" s="76">
        <f>SUM(C5:C22)</f>
        <v>189527</v>
      </c>
      <c r="D23" s="76">
        <f>SUM(D5:D22)</f>
        <v>197607</v>
      </c>
      <c r="E23" s="76">
        <f t="shared" si="1"/>
        <v>-4.0889239753652458</v>
      </c>
      <c r="F23" s="77"/>
      <c r="G23" s="72"/>
      <c r="H23" s="78"/>
      <c r="I23" s="79"/>
    </row>
    <row r="24" spans="1:9" s="55" customFormat="1" ht="12" thickTop="1">
      <c r="A24" s="75"/>
      <c r="B24" s="12"/>
      <c r="C24" s="80"/>
      <c r="D24" s="23"/>
      <c r="F24" s="77"/>
      <c r="G24" s="81"/>
      <c r="H24" s="78"/>
      <c r="I24" s="79"/>
    </row>
    <row r="25" spans="1:9" ht="11.25">
      <c r="A25" s="60"/>
      <c r="B25" s="60"/>
      <c r="C25" s="61" t="s">
        <v>133</v>
      </c>
      <c r="D25" s="61" t="s">
        <v>35</v>
      </c>
      <c r="E25" s="62"/>
      <c r="I25" s="71"/>
    </row>
    <row r="26" spans="1:9" ht="11.25">
      <c r="A26" s="63"/>
      <c r="B26" s="64"/>
      <c r="C26" s="65">
        <v>2015</v>
      </c>
      <c r="D26" s="14">
        <v>2014</v>
      </c>
      <c r="E26" s="64"/>
      <c r="G26" s="82"/>
      <c r="I26" s="71"/>
    </row>
    <row r="27" spans="1:9" ht="11.25">
      <c r="A27" s="67" t="s">
        <v>80</v>
      </c>
      <c r="B27" s="68" t="s">
        <v>2</v>
      </c>
      <c r="C27" s="69" t="s">
        <v>3</v>
      </c>
      <c r="D27" s="69" t="s">
        <v>3</v>
      </c>
      <c r="E27" s="68" t="s">
        <v>111</v>
      </c>
      <c r="H27" s="66"/>
      <c r="I27" s="71"/>
    </row>
    <row r="28" spans="1:9" ht="11.25">
      <c r="A28" s="70" t="s">
        <v>81</v>
      </c>
      <c r="B28" s="63">
        <v>24</v>
      </c>
      <c r="C28" s="83">
        <v>50847</v>
      </c>
      <c r="D28" s="84">
        <v>58986</v>
      </c>
      <c r="E28" s="85">
        <v>0</v>
      </c>
      <c r="F28" s="71"/>
      <c r="G28" s="59"/>
      <c r="H28" s="59"/>
    </row>
    <row r="29" spans="1:9" ht="11.25">
      <c r="A29" s="70" t="s">
        <v>82</v>
      </c>
      <c r="B29" s="63">
        <v>25</v>
      </c>
      <c r="C29" s="83">
        <v>59464</v>
      </c>
      <c r="D29" s="84">
        <v>57996</v>
      </c>
      <c r="E29" s="85">
        <f t="shared" ref="E29:E30" si="2">IF(D29=0,0,IF(C29=0,"-100",IF(ABS((C29-D29)/D29*100)&gt;100,"&gt;100",((C29-D29)/D29*100))))</f>
        <v>2.5312090488999242</v>
      </c>
      <c r="F29" s="71"/>
      <c r="G29" s="59"/>
      <c r="H29" s="59"/>
    </row>
    <row r="30" spans="1:9" ht="11.25">
      <c r="A30" s="70" t="s">
        <v>83</v>
      </c>
      <c r="B30" s="63">
        <v>26</v>
      </c>
      <c r="C30" s="83">
        <v>40767</v>
      </c>
      <c r="D30" s="84">
        <v>40714</v>
      </c>
      <c r="E30" s="85">
        <f t="shared" si="2"/>
        <v>0.1301763521147517</v>
      </c>
      <c r="F30" s="71"/>
      <c r="G30" s="86"/>
      <c r="H30" s="59"/>
    </row>
    <row r="31" spans="1:9" ht="11.25">
      <c r="A31" s="70" t="s">
        <v>66</v>
      </c>
      <c r="B31" s="63"/>
      <c r="C31" s="87"/>
      <c r="D31" s="84"/>
      <c r="E31" s="85"/>
      <c r="F31" s="71"/>
      <c r="G31" s="59"/>
      <c r="H31" s="59"/>
    </row>
    <row r="32" spans="1:9" ht="11.25">
      <c r="A32" s="70" t="s">
        <v>67</v>
      </c>
      <c r="B32" s="88"/>
      <c r="C32" s="83">
        <v>859</v>
      </c>
      <c r="D32" s="84">
        <v>1176</v>
      </c>
      <c r="E32" s="85">
        <f>IF(D32=0,0,IF(C32=0,"-100",IF(ABS((C32-D32)/D32*100)&gt;100,"&gt;100",((C32-D32)/D32*100))))</f>
        <v>-26.955782312925169</v>
      </c>
      <c r="F32" s="71"/>
      <c r="G32" s="59"/>
      <c r="H32" s="59"/>
    </row>
    <row r="33" spans="1:9" ht="11.25">
      <c r="A33" s="70" t="s">
        <v>68</v>
      </c>
      <c r="B33" s="63"/>
      <c r="C33" s="89"/>
      <c r="D33" s="90"/>
      <c r="E33" s="85"/>
      <c r="F33" s="71"/>
      <c r="G33" s="59"/>
      <c r="H33" s="59"/>
      <c r="I33" s="84"/>
    </row>
    <row r="34" spans="1:9" ht="11.25">
      <c r="A34" s="70" t="s">
        <v>96</v>
      </c>
      <c r="B34" s="63">
        <v>27</v>
      </c>
      <c r="C34" s="83">
        <v>17335</v>
      </c>
      <c r="D34" s="84">
        <v>18169</v>
      </c>
      <c r="E34" s="85">
        <f t="shared" ref="E34:E41" si="3">IF(D34=0,0,IF(C34=0,"-100",IF(ABS((C34-D34)/D34*100)&gt;100,"&gt;100",((C34-D34)/D34*100))))</f>
        <v>-4.5902361164621057</v>
      </c>
      <c r="F34" s="71"/>
      <c r="G34" s="59"/>
      <c r="H34" s="59"/>
    </row>
    <row r="35" spans="1:9" ht="11.25">
      <c r="A35" s="70" t="s">
        <v>84</v>
      </c>
      <c r="B35" s="63"/>
      <c r="C35" s="83">
        <v>3456</v>
      </c>
      <c r="D35" s="84">
        <v>3926</v>
      </c>
      <c r="E35" s="85">
        <f t="shared" si="3"/>
        <v>-11.971472236372898</v>
      </c>
      <c r="F35" s="71"/>
      <c r="G35" s="59"/>
      <c r="H35" s="59"/>
    </row>
    <row r="36" spans="1:9" ht="11.25">
      <c r="A36" s="70" t="s">
        <v>85</v>
      </c>
      <c r="B36" s="63">
        <v>28</v>
      </c>
      <c r="C36" s="84">
        <v>2705</v>
      </c>
      <c r="D36" s="84">
        <v>2846</v>
      </c>
      <c r="E36" s="85">
        <f t="shared" si="3"/>
        <v>-4.9543218552354187</v>
      </c>
      <c r="F36" s="71"/>
      <c r="G36" s="59"/>
      <c r="H36" s="59"/>
    </row>
    <row r="37" spans="1:9" ht="11.25">
      <c r="A37" s="70" t="s">
        <v>123</v>
      </c>
      <c r="B37" s="63">
        <v>29</v>
      </c>
      <c r="C37" s="84">
        <v>1</v>
      </c>
      <c r="D37" s="84">
        <v>6</v>
      </c>
      <c r="E37" s="85">
        <f t="shared" si="3"/>
        <v>-83.333333333333343</v>
      </c>
      <c r="F37" s="71"/>
      <c r="G37" s="59"/>
      <c r="H37" s="59"/>
    </row>
    <row r="38" spans="1:9" ht="11.25">
      <c r="A38" s="59" t="s">
        <v>104</v>
      </c>
      <c r="B38" s="88"/>
      <c r="C38" s="84">
        <v>119</v>
      </c>
      <c r="D38" s="84">
        <v>73</v>
      </c>
      <c r="E38" s="85">
        <f t="shared" si="3"/>
        <v>63.013698630136986</v>
      </c>
      <c r="F38" s="71"/>
      <c r="G38" s="59"/>
      <c r="H38" s="59"/>
    </row>
    <row r="39" spans="1:9" ht="11.25">
      <c r="A39" s="70" t="s">
        <v>77</v>
      </c>
      <c r="B39" s="88"/>
      <c r="C39" s="84">
        <v>60</v>
      </c>
      <c r="D39" s="84">
        <v>100</v>
      </c>
      <c r="E39" s="85">
        <f t="shared" si="3"/>
        <v>-40</v>
      </c>
      <c r="F39" s="71"/>
      <c r="G39" s="59"/>
      <c r="H39" s="59"/>
    </row>
    <row r="40" spans="1:9" ht="11.25">
      <c r="A40" s="70" t="s">
        <v>86</v>
      </c>
      <c r="B40" s="63"/>
      <c r="C40" s="84">
        <v>589</v>
      </c>
      <c r="D40" s="84">
        <v>867</v>
      </c>
      <c r="E40" s="85">
        <f t="shared" si="3"/>
        <v>-32.064590542099189</v>
      </c>
      <c r="F40" s="73"/>
      <c r="G40" s="59"/>
      <c r="H40" s="59"/>
    </row>
    <row r="41" spans="1:9" ht="11.25">
      <c r="A41" s="70" t="s">
        <v>87</v>
      </c>
      <c r="B41" s="63">
        <v>30</v>
      </c>
      <c r="C41" s="84">
        <v>4856</v>
      </c>
      <c r="D41" s="84">
        <v>4846</v>
      </c>
      <c r="E41" s="85">
        <v>0</v>
      </c>
      <c r="F41" s="71"/>
      <c r="H41" s="59"/>
    </row>
    <row r="42" spans="1:9" ht="11.25">
      <c r="A42" s="75" t="s">
        <v>40</v>
      </c>
      <c r="B42" s="91">
        <v>31</v>
      </c>
      <c r="C42" s="82"/>
      <c r="D42" s="82"/>
      <c r="E42" s="82"/>
      <c r="F42" s="71"/>
      <c r="G42" s="59"/>
      <c r="H42" s="59"/>
    </row>
    <row r="43" spans="1:9" ht="11.25">
      <c r="A43" s="92" t="s">
        <v>97</v>
      </c>
      <c r="B43" s="63"/>
      <c r="C43" s="84">
        <v>1607</v>
      </c>
      <c r="D43" s="84">
        <v>1607</v>
      </c>
      <c r="E43" s="85">
        <f t="shared" ref="E43:E52" si="4">IF(D43=0,0,IF(C43=0,"-100",IF(ABS((C43-D43)/D43*100)&gt;100,"&gt;100",((C43-D43)/D43*100))))</f>
        <v>0</v>
      </c>
      <c r="F43" s="71"/>
      <c r="G43" s="59"/>
      <c r="H43" s="59"/>
    </row>
    <row r="44" spans="1:9" ht="11.25">
      <c r="A44" s="92" t="s">
        <v>98</v>
      </c>
      <c r="B44" s="63"/>
      <c r="C44" s="84">
        <v>3332</v>
      </c>
      <c r="D44" s="84">
        <v>3332</v>
      </c>
      <c r="E44" s="85">
        <f t="shared" si="4"/>
        <v>0</v>
      </c>
      <c r="F44" s="71"/>
      <c r="G44" s="93"/>
      <c r="H44" s="59"/>
    </row>
    <row r="45" spans="1:9" ht="11.25">
      <c r="A45" s="92" t="s">
        <v>99</v>
      </c>
      <c r="B45" s="63"/>
      <c r="C45" s="84">
        <v>2446</v>
      </c>
      <c r="D45" s="84">
        <v>1957</v>
      </c>
      <c r="E45" s="85">
        <f t="shared" si="4"/>
        <v>24.987225344915686</v>
      </c>
      <c r="F45" s="73"/>
      <c r="G45" s="93"/>
      <c r="H45" s="59"/>
    </row>
    <row r="46" spans="1:9" ht="11.25">
      <c r="A46" s="92" t="s">
        <v>100</v>
      </c>
      <c r="B46" s="63"/>
      <c r="C46" s="84">
        <v>425</v>
      </c>
      <c r="D46" s="84">
        <v>420</v>
      </c>
      <c r="E46" s="85">
        <f t="shared" si="4"/>
        <v>1.1904761904761905</v>
      </c>
      <c r="F46" s="71"/>
      <c r="G46" s="93"/>
      <c r="H46" s="59"/>
    </row>
    <row r="47" spans="1:9" ht="11.25">
      <c r="A47" s="92" t="s">
        <v>101</v>
      </c>
      <c r="B47" s="63"/>
      <c r="C47" s="94">
        <v>-11</v>
      </c>
      <c r="D47" s="94">
        <v>-10</v>
      </c>
      <c r="E47" s="95">
        <f t="shared" si="4"/>
        <v>10</v>
      </c>
      <c r="F47" s="71"/>
      <c r="G47" s="59"/>
      <c r="H47" s="59"/>
    </row>
    <row r="48" spans="1:9" ht="11.25">
      <c r="A48" s="96" t="s">
        <v>88</v>
      </c>
      <c r="B48" s="63"/>
      <c r="C48" s="97">
        <f>SUM(C43:C47)</f>
        <v>7799</v>
      </c>
      <c r="D48" s="97">
        <f>SUM(D43:D47)</f>
        <v>7306</v>
      </c>
      <c r="E48" s="98">
        <f t="shared" si="4"/>
        <v>6.7478784560635097</v>
      </c>
      <c r="F48" s="71"/>
      <c r="G48" s="59"/>
      <c r="H48" s="59"/>
    </row>
    <row r="49" spans="1:8" ht="11.25">
      <c r="A49" s="99" t="s">
        <v>149</v>
      </c>
      <c r="B49" s="63"/>
      <c r="C49" s="84">
        <v>50</v>
      </c>
      <c r="D49" s="84"/>
      <c r="E49" s="85"/>
      <c r="F49" s="71"/>
      <c r="G49" s="59"/>
      <c r="H49" s="59"/>
    </row>
    <row r="50" spans="1:8" ht="11.25">
      <c r="A50" s="100" t="s">
        <v>89</v>
      </c>
      <c r="B50" s="63"/>
      <c r="C50" s="94">
        <v>620</v>
      </c>
      <c r="D50" s="94">
        <v>596</v>
      </c>
      <c r="E50" s="95">
        <f t="shared" si="4"/>
        <v>4.0268456375838921</v>
      </c>
      <c r="F50" s="71"/>
      <c r="G50" s="59"/>
      <c r="H50" s="59"/>
    </row>
    <row r="51" spans="1:8" s="55" customFormat="1" ht="11.25">
      <c r="B51" s="91"/>
      <c r="C51" s="101">
        <v>8469</v>
      </c>
      <c r="D51" s="101">
        <f>SUM(D48:D50)</f>
        <v>7902</v>
      </c>
      <c r="E51" s="102">
        <f t="shared" si="4"/>
        <v>7.1753986332574033</v>
      </c>
    </row>
    <row r="52" spans="1:8" ht="12" thickBot="1">
      <c r="A52" s="75" t="s">
        <v>90</v>
      </c>
      <c r="B52" s="63"/>
      <c r="C52" s="103">
        <f>SUM(C28:C41)+C51</f>
        <v>189527</v>
      </c>
      <c r="D52" s="103">
        <f>SUM(D28:D41)+D51</f>
        <v>197607</v>
      </c>
      <c r="E52" s="104">
        <f t="shared" si="4"/>
        <v>-4.0889239753652458</v>
      </c>
      <c r="F52" s="59"/>
      <c r="G52" s="59"/>
      <c r="H52" s="59"/>
    </row>
    <row r="53" spans="1:8" ht="9.75" customHeight="1" thickTop="1">
      <c r="A53" s="92"/>
      <c r="F53" s="59"/>
      <c r="G53" s="59"/>
      <c r="H53" s="59"/>
    </row>
    <row r="54" spans="1:8" ht="18" customHeight="1">
      <c r="A54" s="59" t="s">
        <v>150</v>
      </c>
    </row>
    <row r="55" spans="1:8" ht="18" customHeight="1">
      <c r="F55" s="59"/>
      <c r="G55" s="59"/>
      <c r="H55" s="59"/>
    </row>
    <row r="56" spans="1:8" ht="18" customHeight="1">
      <c r="F56" s="59"/>
      <c r="G56" s="59"/>
      <c r="H56" s="59"/>
    </row>
    <row r="57" spans="1:8" ht="18" customHeight="1">
      <c r="F57" s="59"/>
      <c r="G57" s="59"/>
      <c r="H57" s="59"/>
    </row>
    <row r="58" spans="1:8" ht="18" customHeight="1">
      <c r="F58" s="59"/>
      <c r="G58" s="59"/>
      <c r="H58" s="59"/>
    </row>
    <row r="59" spans="1:8" ht="18" customHeight="1">
      <c r="F59" s="59"/>
      <c r="G59" s="59"/>
      <c r="H59" s="59"/>
    </row>
    <row r="60" spans="1:8" ht="18" customHeight="1">
      <c r="F60" s="59"/>
      <c r="G60" s="59"/>
      <c r="H60" s="59"/>
    </row>
    <row r="61" spans="1:8" ht="18" customHeight="1">
      <c r="F61" s="59"/>
      <c r="G61" s="59"/>
      <c r="H61" s="59"/>
    </row>
    <row r="62" spans="1:8" ht="18" customHeight="1">
      <c r="F62" s="59"/>
      <c r="G62" s="59"/>
      <c r="H62" s="59"/>
    </row>
    <row r="63" spans="1:8" ht="18" customHeight="1">
      <c r="F63" s="59"/>
      <c r="G63" s="59"/>
      <c r="H63" s="59"/>
    </row>
    <row r="64" spans="1:8" ht="18" customHeight="1">
      <c r="F64" s="59"/>
      <c r="G64" s="59"/>
      <c r="H64" s="59"/>
    </row>
    <row r="65" spans="6:8" ht="18" customHeight="1">
      <c r="F65" s="59"/>
      <c r="G65" s="59"/>
      <c r="H65" s="59"/>
    </row>
    <row r="66" spans="6:8" ht="18" customHeight="1">
      <c r="F66" s="59"/>
      <c r="G66" s="59"/>
      <c r="H66" s="59"/>
    </row>
    <row r="67" spans="6:8" ht="18" customHeight="1">
      <c r="F67" s="59"/>
      <c r="G67" s="59"/>
      <c r="H67" s="59"/>
    </row>
    <row r="68" spans="6:8" ht="18" customHeight="1">
      <c r="F68" s="59"/>
      <c r="G68" s="59"/>
      <c r="H68" s="59"/>
    </row>
    <row r="69" spans="6:8" ht="18" customHeight="1">
      <c r="F69" s="59"/>
      <c r="G69" s="59"/>
      <c r="H69" s="59"/>
    </row>
    <row r="70" spans="6:8" ht="18" customHeight="1">
      <c r="F70" s="59"/>
      <c r="G70" s="59"/>
      <c r="H70" s="59"/>
    </row>
    <row r="71" spans="6:8" ht="18" customHeight="1">
      <c r="F71" s="59"/>
      <c r="G71" s="59"/>
      <c r="H71" s="59"/>
    </row>
    <row r="72" spans="6:8" ht="18" customHeight="1">
      <c r="F72" s="59"/>
      <c r="G72" s="59"/>
      <c r="H72" s="59"/>
    </row>
    <row r="73" spans="6:8" ht="18" customHeight="1">
      <c r="F73" s="59"/>
      <c r="G73" s="59"/>
      <c r="H73" s="59"/>
    </row>
  </sheetData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A40" sqref="A40"/>
    </sheetView>
  </sheetViews>
  <sheetFormatPr baseColWidth="10" defaultRowHeight="11.25"/>
  <cols>
    <col min="1" max="1" width="34" style="129" customWidth="1"/>
    <col min="2" max="2" width="13" style="129" bestFit="1" customWidth="1"/>
    <col min="3" max="6" width="11.42578125" style="129"/>
    <col min="7" max="7" width="11.42578125" style="130"/>
    <col min="8" max="9" width="11.42578125" style="129"/>
    <col min="10" max="10" width="11.42578125" style="130"/>
    <col min="11" max="16384" width="11.42578125" style="129"/>
  </cols>
  <sheetData>
    <row r="1" spans="1:10" ht="20.25" customHeight="1">
      <c r="A1" s="128" t="s">
        <v>110</v>
      </c>
    </row>
    <row r="2" spans="1:10">
      <c r="A2" s="131"/>
      <c r="B2" s="132"/>
      <c r="C2" s="132"/>
      <c r="D2" s="132"/>
      <c r="E2" s="132"/>
      <c r="F2" s="132"/>
      <c r="G2" s="133" t="s">
        <v>43</v>
      </c>
      <c r="H2" s="132"/>
      <c r="I2" s="132"/>
      <c r="J2" s="133"/>
    </row>
    <row r="3" spans="1:10">
      <c r="B3" s="134"/>
      <c r="C3" s="134"/>
      <c r="D3" s="134"/>
      <c r="E3" s="134"/>
      <c r="F3" s="134" t="s">
        <v>44</v>
      </c>
      <c r="G3" s="135" t="s">
        <v>45</v>
      </c>
      <c r="H3" s="134" t="s">
        <v>145</v>
      </c>
      <c r="I3" s="134" t="s">
        <v>46</v>
      </c>
      <c r="J3" s="135"/>
    </row>
    <row r="4" spans="1:10">
      <c r="B4" s="134" t="s">
        <v>143</v>
      </c>
      <c r="C4" s="134"/>
      <c r="D4" s="134"/>
      <c r="E4" s="134" t="s">
        <v>47</v>
      </c>
      <c r="F4" s="134" t="s">
        <v>48</v>
      </c>
      <c r="G4" s="135" t="s">
        <v>49</v>
      </c>
      <c r="H4" s="134" t="s">
        <v>148</v>
      </c>
      <c r="I4" s="134" t="s">
        <v>105</v>
      </c>
      <c r="J4" s="135" t="s">
        <v>50</v>
      </c>
    </row>
    <row r="5" spans="1:10">
      <c r="B5" s="134" t="s">
        <v>144</v>
      </c>
      <c r="C5" s="134" t="s">
        <v>51</v>
      </c>
      <c r="D5" s="134" t="s">
        <v>52</v>
      </c>
      <c r="E5" s="134" t="s">
        <v>53</v>
      </c>
      <c r="F5" s="134" t="s">
        <v>54</v>
      </c>
      <c r="G5" s="135" t="s">
        <v>55</v>
      </c>
      <c r="H5" s="134" t="s">
        <v>146</v>
      </c>
      <c r="I5" s="134" t="s">
        <v>106</v>
      </c>
      <c r="J5" s="135" t="s">
        <v>107</v>
      </c>
    </row>
    <row r="6" spans="1:10">
      <c r="A6" s="136" t="s">
        <v>3</v>
      </c>
      <c r="B6" s="137" t="s">
        <v>56</v>
      </c>
      <c r="C6" s="137" t="s">
        <v>57</v>
      </c>
      <c r="D6" s="137" t="s">
        <v>58</v>
      </c>
      <c r="E6" s="137" t="s">
        <v>57</v>
      </c>
      <c r="F6" s="137" t="s">
        <v>59</v>
      </c>
      <c r="G6" s="138" t="s">
        <v>40</v>
      </c>
      <c r="H6" s="137" t="s">
        <v>147</v>
      </c>
      <c r="I6" s="137" t="s">
        <v>60</v>
      </c>
      <c r="J6" s="138" t="s">
        <v>108</v>
      </c>
    </row>
    <row r="7" spans="1:10" s="130" customFormat="1" ht="18.75" customHeight="1">
      <c r="A7" s="130" t="s">
        <v>134</v>
      </c>
      <c r="B7" s="140">
        <v>1607</v>
      </c>
      <c r="C7" s="140">
        <v>3332</v>
      </c>
      <c r="D7" s="140">
        <v>1957</v>
      </c>
      <c r="E7" s="140">
        <v>420</v>
      </c>
      <c r="F7" s="140">
        <v>-10</v>
      </c>
      <c r="G7" s="140">
        <f>SUM(B7:F7)</f>
        <v>7306</v>
      </c>
      <c r="H7" s="141">
        <v>0</v>
      </c>
      <c r="I7" s="140">
        <v>596</v>
      </c>
      <c r="J7" s="140">
        <f>SUM(G7:I7)</f>
        <v>7902</v>
      </c>
    </row>
    <row r="8" spans="1:10">
      <c r="A8" s="129" t="s">
        <v>27</v>
      </c>
      <c r="B8" s="141">
        <v>0</v>
      </c>
      <c r="C8" s="141">
        <v>0</v>
      </c>
      <c r="D8" s="141">
        <v>624</v>
      </c>
      <c r="E8" s="141">
        <v>5</v>
      </c>
      <c r="F8" s="141">
        <v>-1</v>
      </c>
      <c r="G8" s="140">
        <f>SUM(B8:F8)</f>
        <v>628</v>
      </c>
      <c r="H8" s="141">
        <v>0</v>
      </c>
      <c r="I8" s="141">
        <v>24</v>
      </c>
      <c r="J8" s="140">
        <f>SUM(G8:I8)</f>
        <v>652</v>
      </c>
    </row>
    <row r="9" spans="1:10">
      <c r="A9" s="129" t="s">
        <v>135</v>
      </c>
      <c r="B9" s="141">
        <v>0</v>
      </c>
      <c r="C9" s="141">
        <v>0</v>
      </c>
      <c r="D9" s="141">
        <v>-131</v>
      </c>
      <c r="E9" s="141">
        <v>0</v>
      </c>
      <c r="F9" s="141">
        <v>0</v>
      </c>
      <c r="G9" s="140">
        <f t="shared" ref="G9:G11" si="0">SUM(B9:F9)</f>
        <v>-131</v>
      </c>
      <c r="H9" s="141">
        <v>0</v>
      </c>
      <c r="I9" s="141">
        <v>0</v>
      </c>
      <c r="J9" s="140">
        <f t="shared" ref="J9:J11" si="1">SUM(G9:I9)</f>
        <v>-131</v>
      </c>
    </row>
    <row r="10" spans="1:10">
      <c r="A10" s="129" t="s">
        <v>109</v>
      </c>
      <c r="B10" s="141">
        <v>0</v>
      </c>
      <c r="C10" s="141">
        <v>0</v>
      </c>
      <c r="D10" s="141">
        <v>-4</v>
      </c>
      <c r="E10" s="141"/>
      <c r="F10" s="141"/>
      <c r="G10" s="140">
        <f t="shared" si="0"/>
        <v>-4</v>
      </c>
      <c r="H10" s="141">
        <v>0</v>
      </c>
      <c r="I10" s="141">
        <v>0</v>
      </c>
      <c r="J10" s="140">
        <f t="shared" si="1"/>
        <v>-4</v>
      </c>
    </row>
    <row r="11" spans="1:10" ht="23.25" customHeight="1">
      <c r="A11" s="139" t="s">
        <v>151</v>
      </c>
      <c r="B11" s="141">
        <v>0</v>
      </c>
      <c r="C11" s="141">
        <v>0</v>
      </c>
      <c r="D11" s="141">
        <v>0</v>
      </c>
      <c r="E11" s="141">
        <v>0</v>
      </c>
      <c r="F11" s="141">
        <v>0</v>
      </c>
      <c r="G11" s="140">
        <f t="shared" si="0"/>
        <v>0</v>
      </c>
      <c r="H11" s="141">
        <v>50</v>
      </c>
      <c r="I11" s="141"/>
      <c r="J11" s="140">
        <f t="shared" si="1"/>
        <v>50</v>
      </c>
    </row>
    <row r="12" spans="1:10" ht="18.75" customHeight="1" thickBot="1">
      <c r="A12" s="130" t="s">
        <v>142</v>
      </c>
      <c r="B12" s="142">
        <f t="shared" ref="B12:C12" si="2">SUM(B7:B11)</f>
        <v>1607</v>
      </c>
      <c r="C12" s="142">
        <f t="shared" si="2"/>
        <v>3332</v>
      </c>
      <c r="D12" s="142">
        <f>SUM(D7:D11)</f>
        <v>2446</v>
      </c>
      <c r="E12" s="142">
        <f t="shared" ref="E12:J12" si="3">SUM(E7:E11)</f>
        <v>425</v>
      </c>
      <c r="F12" s="142">
        <f t="shared" si="3"/>
        <v>-11</v>
      </c>
      <c r="G12" s="142">
        <f t="shared" si="3"/>
        <v>7799</v>
      </c>
      <c r="H12" s="142">
        <f t="shared" si="3"/>
        <v>50</v>
      </c>
      <c r="I12" s="142">
        <f t="shared" si="3"/>
        <v>620</v>
      </c>
      <c r="J12" s="142">
        <f t="shared" si="3"/>
        <v>8469</v>
      </c>
    </row>
    <row r="13" spans="1:10" s="130" customFormat="1" ht="18.75" customHeight="1" thickTop="1">
      <c r="A13" s="129"/>
      <c r="B13" s="143"/>
      <c r="C13" s="143"/>
      <c r="D13" s="143"/>
      <c r="E13" s="143"/>
      <c r="F13" s="143"/>
      <c r="G13" s="143"/>
      <c r="H13" s="144"/>
      <c r="I13" s="143"/>
      <c r="J13" s="143"/>
    </row>
    <row r="14" spans="1:10" ht="18.75" customHeight="1">
      <c r="A14" s="130" t="s">
        <v>124</v>
      </c>
      <c r="B14" s="140">
        <v>1607</v>
      </c>
      <c r="C14" s="140">
        <v>3332</v>
      </c>
      <c r="D14" s="140">
        <v>2052</v>
      </c>
      <c r="E14" s="140">
        <v>122</v>
      </c>
      <c r="F14" s="140">
        <v>-6</v>
      </c>
      <c r="G14" s="140">
        <f>SUM(B14:F14)</f>
        <v>7107</v>
      </c>
      <c r="H14" s="141">
        <v>0</v>
      </c>
      <c r="I14" s="140">
        <v>1062</v>
      </c>
      <c r="J14" s="140">
        <f>SUM(G14:I14)</f>
        <v>8169</v>
      </c>
    </row>
    <row r="15" spans="1:10" s="130" customFormat="1" ht="18.75" customHeight="1">
      <c r="A15" s="139" t="s">
        <v>136</v>
      </c>
      <c r="B15" s="141">
        <v>0</v>
      </c>
      <c r="C15" s="141">
        <v>0</v>
      </c>
      <c r="D15" s="141">
        <v>37</v>
      </c>
      <c r="E15" s="141">
        <v>240</v>
      </c>
      <c r="F15" s="141">
        <v>7</v>
      </c>
      <c r="G15" s="140">
        <f>SUM(B15:F15)</f>
        <v>284</v>
      </c>
      <c r="H15" s="141">
        <v>0</v>
      </c>
      <c r="I15" s="141">
        <v>-64</v>
      </c>
      <c r="J15" s="140">
        <f>SUM(G15:I15)</f>
        <v>220</v>
      </c>
    </row>
    <row r="16" spans="1:10" s="130" customFormat="1" ht="18.75" customHeight="1">
      <c r="A16" s="139" t="s">
        <v>135</v>
      </c>
      <c r="B16" s="141">
        <v>0</v>
      </c>
      <c r="C16" s="141">
        <v>0</v>
      </c>
      <c r="D16" s="141">
        <v>-1</v>
      </c>
      <c r="E16" s="141">
        <v>0</v>
      </c>
      <c r="F16" s="141">
        <v>0</v>
      </c>
      <c r="G16" s="140">
        <f>SUM(B16:F16)</f>
        <v>-1</v>
      </c>
      <c r="H16" s="141">
        <v>0</v>
      </c>
      <c r="I16" s="141">
        <v>-1</v>
      </c>
      <c r="J16" s="140">
        <v>-2</v>
      </c>
    </row>
    <row r="17" spans="1:10" ht="18.75" customHeight="1">
      <c r="A17" s="129" t="s">
        <v>109</v>
      </c>
      <c r="B17" s="141">
        <v>0</v>
      </c>
      <c r="C17" s="141">
        <v>0</v>
      </c>
      <c r="D17" s="141">
        <v>-57</v>
      </c>
      <c r="E17" s="141">
        <v>0</v>
      </c>
      <c r="F17" s="141">
        <v>-8</v>
      </c>
      <c r="G17" s="140">
        <f t="shared" ref="G17" si="4">SUM(B17:F17)</f>
        <v>-65</v>
      </c>
      <c r="H17" s="141">
        <v>0</v>
      </c>
      <c r="I17" s="141">
        <v>-370</v>
      </c>
      <c r="J17" s="140">
        <f t="shared" ref="J17" si="5">SUM(G17:I17)</f>
        <v>-435</v>
      </c>
    </row>
    <row r="18" spans="1:10" ht="18.75" customHeight="1" thickBot="1">
      <c r="A18" s="130" t="s">
        <v>152</v>
      </c>
      <c r="B18" s="142">
        <f>SUM(B14:B17)</f>
        <v>1607</v>
      </c>
      <c r="C18" s="142">
        <f t="shared" ref="C18" si="6">SUM(C14:C17)</f>
        <v>3332</v>
      </c>
      <c r="D18" s="142">
        <f t="shared" ref="D18" si="7">SUM(D14:D17)</f>
        <v>2031</v>
      </c>
      <c r="E18" s="142">
        <f t="shared" ref="E18" si="8">SUM(E14:E17)</f>
        <v>362</v>
      </c>
      <c r="F18" s="142">
        <f t="shared" ref="F18" si="9">SUM(F14:F17)</f>
        <v>-7</v>
      </c>
      <c r="G18" s="142">
        <f t="shared" ref="G18:H18" si="10">SUM(G14:G17)</f>
        <v>7325</v>
      </c>
      <c r="H18" s="142">
        <f t="shared" si="10"/>
        <v>0</v>
      </c>
      <c r="I18" s="142">
        <f t="shared" ref="I18" si="11">SUM(I14:I17)</f>
        <v>627</v>
      </c>
      <c r="J18" s="142">
        <f t="shared" ref="J18" si="12">SUM(J14:J17)</f>
        <v>7952</v>
      </c>
    </row>
    <row r="19" spans="1:10" s="130" customFormat="1" ht="12" thickTop="1">
      <c r="A19" s="129"/>
      <c r="H19" s="129"/>
    </row>
    <row r="20" spans="1:10">
      <c r="A20" s="21"/>
      <c r="B20" s="21"/>
      <c r="C20" s="21"/>
      <c r="D20" s="2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Übersicht</vt:lpstr>
      <vt:lpstr>GuV</vt:lpstr>
      <vt:lpstr>Gesamtergebnisrechnung</vt:lpstr>
      <vt:lpstr>Bilanz</vt:lpstr>
      <vt:lpstr>EK Veränderungsrechnung</vt:lpstr>
      <vt:lpstr>Gesamtergebnisrechnung!Druckbereich</vt:lpstr>
      <vt:lpstr>GuV!Druckbereich</vt:lpstr>
      <vt:lpstr>Übersicht!Druckbereich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2015-11-24T14:37:24Z</dcterms:modified>
</cp:coreProperties>
</file>